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000042\fs\UNS0027\common\plk\plk\PLK Sekretariat + Vollzug\PLK Gebäudetechnik\GT Diverses\Arbeitszeitkalender\2025\"/>
    </mc:Choice>
  </mc:AlternateContent>
  <xr:revisionPtr revIDLastSave="0" documentId="13_ncr:1_{A579CAED-4B9E-474C-88BB-B4DE20FE7F1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rbeitszeitkalender25" sheetId="15" r:id="rId1"/>
    <sheet name="Beispiel für Merkblatt" sheetId="11" state="hidden" r:id="rId2"/>
    <sheet name="Vorlage" sheetId="16" state="hidden" r:id="rId3"/>
  </sheets>
  <definedNames>
    <definedName name="_xlnm.Print_Area" localSheetId="0">Arbeitszeitkalender25!$A$1:$AL$156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5" l="1"/>
  <c r="B39" i="15" l="1"/>
  <c r="E141" i="15" s="1"/>
  <c r="E139" i="15"/>
  <c r="E126" i="15"/>
  <c r="E100" i="15"/>
  <c r="E87" i="15"/>
  <c r="E74" i="15"/>
  <c r="E48" i="15"/>
  <c r="E61" i="15"/>
  <c r="E35" i="15"/>
  <c r="E22" i="15"/>
  <c r="N22" i="15"/>
  <c r="AJ3" i="15"/>
  <c r="AL145" i="15"/>
  <c r="AL132" i="15"/>
  <c r="AL54" i="15"/>
  <c r="AL119" i="15"/>
  <c r="AL106" i="15"/>
  <c r="AL93" i="15"/>
  <c r="AL80" i="15"/>
  <c r="AL67" i="15"/>
  <c r="AL41" i="15"/>
  <c r="AL28" i="15"/>
  <c r="AL15" i="15"/>
  <c r="AL2" i="15"/>
  <c r="E76" i="15" l="1"/>
  <c r="E75" i="15" s="1"/>
  <c r="N24" i="15"/>
  <c r="N23" i="15" s="1"/>
  <c r="E24" i="15"/>
  <c r="E23" i="15" s="1"/>
  <c r="E37" i="15"/>
  <c r="E36" i="15" s="1"/>
  <c r="E63" i="15"/>
  <c r="E50" i="15"/>
  <c r="E89" i="15"/>
  <c r="E88" i="15" s="1"/>
  <c r="E102" i="15"/>
  <c r="E101" i="15" s="1"/>
  <c r="E128" i="15"/>
  <c r="J11" i="15"/>
  <c r="G24" i="15"/>
  <c r="E140" i="15"/>
  <c r="E127" i="15"/>
  <c r="E49" i="15"/>
  <c r="E62" i="15"/>
  <c r="AJ16" i="15" l="1"/>
  <c r="E9" i="15"/>
  <c r="E11" i="15" s="1"/>
  <c r="E10" i="15" l="1"/>
  <c r="J9" i="15"/>
  <c r="J10" i="15" l="1"/>
  <c r="AG152" i="15"/>
  <c r="AG154" i="15" s="1"/>
  <c r="Z152" i="15"/>
  <c r="Z154" i="15" s="1"/>
  <c r="S152" i="15"/>
  <c r="L152" i="15"/>
  <c r="L154" i="15" s="1"/>
  <c r="E152" i="15"/>
  <c r="E154" i="15" s="1"/>
  <c r="AB139" i="15"/>
  <c r="U139" i="15"/>
  <c r="U141" i="15" s="1"/>
  <c r="N139" i="15"/>
  <c r="G139" i="15"/>
  <c r="G141" i="15" s="1"/>
  <c r="X126" i="15"/>
  <c r="X128" i="15" s="1"/>
  <c r="Q126" i="15"/>
  <c r="J126" i="15"/>
  <c r="Z113" i="15"/>
  <c r="Z115" i="15" s="1"/>
  <c r="S113" i="15"/>
  <c r="S115" i="15" s="1"/>
  <c r="L113" i="15"/>
  <c r="L115" i="15" s="1"/>
  <c r="E113" i="15"/>
  <c r="E115" i="15" s="1"/>
  <c r="AC100" i="15"/>
  <c r="AC102" i="15" s="1"/>
  <c r="V100" i="15"/>
  <c r="V102" i="15" s="1"/>
  <c r="O100" i="15"/>
  <c r="O102" i="15" s="1"/>
  <c r="H100" i="15"/>
  <c r="Y87" i="15"/>
  <c r="Y89" i="15" s="1"/>
  <c r="R87" i="15"/>
  <c r="K87" i="15"/>
  <c r="AA74" i="15"/>
  <c r="AA76" i="15" s="1"/>
  <c r="T74" i="15"/>
  <c r="T76" i="15" s="1"/>
  <c r="M74" i="15"/>
  <c r="M76" i="15" s="1"/>
  <c r="F74" i="15"/>
  <c r="F76" i="15" s="1"/>
  <c r="W61" i="15"/>
  <c r="W63" i="15" s="1"/>
  <c r="P61" i="15"/>
  <c r="I61" i="15"/>
  <c r="I63" i="15" s="1"/>
  <c r="Y48" i="15"/>
  <c r="Y50" i="15" s="1"/>
  <c r="R48" i="15"/>
  <c r="R50" i="15" s="1"/>
  <c r="K48" i="15"/>
  <c r="K50" i="15" s="1"/>
  <c r="AB35" i="15"/>
  <c r="AB37" i="15" s="1"/>
  <c r="U35" i="15"/>
  <c r="U37" i="15" s="1"/>
  <c r="N35" i="15"/>
  <c r="N37" i="15" s="1"/>
  <c r="G35" i="15"/>
  <c r="AJ20" i="15"/>
  <c r="AJ18" i="15"/>
  <c r="U22" i="15"/>
  <c r="U24" i="15" s="1"/>
  <c r="G22" i="15"/>
  <c r="AJ7" i="15"/>
  <c r="AJ5" i="15"/>
  <c r="X9" i="15"/>
  <c r="Q9" i="15"/>
  <c r="Q11" i="15" l="1"/>
  <c r="Q10" i="15" s="1"/>
  <c r="AL6" i="15" s="1"/>
  <c r="AL10" i="15" s="1"/>
  <c r="S154" i="15"/>
  <c r="S153" i="15" s="1"/>
  <c r="AB141" i="15"/>
  <c r="AB140" i="15" s="1"/>
  <c r="N141" i="15"/>
  <c r="N140" i="15" s="1"/>
  <c r="Q128" i="15"/>
  <c r="Q127" i="15" s="1"/>
  <c r="J128" i="15"/>
  <c r="J127" i="15" s="1"/>
  <c r="H102" i="15"/>
  <c r="H101" i="15" s="1"/>
  <c r="R89" i="15"/>
  <c r="R88" i="15" s="1"/>
  <c r="K89" i="15"/>
  <c r="K88" i="15" s="1"/>
  <c r="P63" i="15"/>
  <c r="P62" i="15" s="1"/>
  <c r="G37" i="15"/>
  <c r="G36" i="15" s="1"/>
  <c r="X11" i="15"/>
  <c r="X10" i="15" s="1"/>
  <c r="G23" i="15"/>
  <c r="AL3" i="15"/>
  <c r="AG153" i="15"/>
  <c r="Z153" i="15"/>
  <c r="L153" i="15"/>
  <c r="E153" i="15"/>
  <c r="U140" i="15"/>
  <c r="G140" i="15"/>
  <c r="X127" i="15"/>
  <c r="S114" i="15"/>
  <c r="L114" i="15"/>
  <c r="E114" i="15"/>
  <c r="Y88" i="15"/>
  <c r="V101" i="15"/>
  <c r="O101" i="15"/>
  <c r="I62" i="15"/>
  <c r="T75" i="15"/>
  <c r="M75" i="15"/>
  <c r="F75" i="15"/>
  <c r="N36" i="15"/>
  <c r="R49" i="15"/>
  <c r="AB36" i="15"/>
  <c r="U23" i="15"/>
  <c r="AL16" i="15"/>
  <c r="AJ150" i="15"/>
  <c r="AJ148" i="15"/>
  <c r="AJ146" i="15"/>
  <c r="AJ137" i="15"/>
  <c r="AJ135" i="15"/>
  <c r="AJ133" i="15"/>
  <c r="AJ124" i="15"/>
  <c r="AJ122" i="15"/>
  <c r="AJ120" i="15"/>
  <c r="AJ111" i="15"/>
  <c r="AJ109" i="15"/>
  <c r="AJ107" i="15"/>
  <c r="AJ98" i="15"/>
  <c r="AJ96" i="15"/>
  <c r="AJ94" i="15"/>
  <c r="AJ81" i="15"/>
  <c r="AJ85" i="15"/>
  <c r="AJ83" i="15"/>
  <c r="AJ72" i="15"/>
  <c r="AJ70" i="15"/>
  <c r="AJ68" i="15"/>
  <c r="AJ59" i="15"/>
  <c r="AJ57" i="15"/>
  <c r="AJ55" i="15"/>
  <c r="AJ46" i="15"/>
  <c r="AJ44" i="15"/>
  <c r="AJ42" i="15"/>
  <c r="AJ29" i="15"/>
  <c r="AJ33" i="15"/>
  <c r="AJ31" i="15"/>
  <c r="AL149" i="15" l="1"/>
  <c r="AL18" i="15"/>
  <c r="AL136" i="15"/>
  <c r="U36" i="15"/>
  <c r="AL120" i="15"/>
  <c r="AL146" i="15"/>
  <c r="AL151" i="15"/>
  <c r="AL107" i="15"/>
  <c r="AL133" i="15"/>
  <c r="AL138" i="15"/>
  <c r="AL55" i="15"/>
  <c r="Z114" i="15"/>
  <c r="AL123" i="15" s="1"/>
  <c r="AL125" i="15"/>
  <c r="AC101" i="15"/>
  <c r="AL110" i="15" s="1"/>
  <c r="AL112" i="15"/>
  <c r="AL99" i="15"/>
  <c r="AL94" i="15"/>
  <c r="AL97" i="15"/>
  <c r="AL81" i="15"/>
  <c r="AA75" i="15"/>
  <c r="AL84" i="15" s="1"/>
  <c r="AL86" i="15"/>
  <c r="W62" i="15"/>
  <c r="AL73" i="15"/>
  <c r="AL68" i="15"/>
  <c r="Y49" i="15"/>
  <c r="AL58" i="15" s="1"/>
  <c r="AL60" i="15"/>
  <c r="AL42" i="15"/>
  <c r="AL21" i="15"/>
  <c r="AL47" i="15"/>
  <c r="K49" i="15"/>
  <c r="AL45" i="15" s="1"/>
  <c r="AL29" i="15"/>
  <c r="AL34" i="15"/>
  <c r="AL8" i="15"/>
  <c r="AL11" i="15" s="1"/>
  <c r="AL20" i="15" s="1"/>
  <c r="AL19" i="15"/>
  <c r="AL23" i="15" l="1"/>
  <c r="AL31" i="15" s="1"/>
  <c r="AL32" i="15"/>
  <c r="AL71" i="15"/>
  <c r="AL24" i="15"/>
  <c r="AL33" i="15" s="1"/>
  <c r="AL37" i="15" s="1"/>
  <c r="AJ144" i="16"/>
  <c r="AH139" i="16"/>
  <c r="AH137" i="16"/>
  <c r="AK137" i="16" s="1"/>
  <c r="AI144" i="16" s="1"/>
  <c r="AL144" i="16" s="1"/>
  <c r="AH135" i="16"/>
  <c r="AJ130" i="16"/>
  <c r="AH127" i="16"/>
  <c r="AH125" i="16"/>
  <c r="AK125" i="16" s="1"/>
  <c r="AI130" i="16" s="1"/>
  <c r="AL130" i="16" s="1"/>
  <c r="AM135" i="16" s="1"/>
  <c r="AH123" i="16"/>
  <c r="AJ118" i="16"/>
  <c r="AH115" i="16"/>
  <c r="AH113" i="16"/>
  <c r="AK113" i="16" s="1"/>
  <c r="AI118" i="16" s="1"/>
  <c r="AL118" i="16" s="1"/>
  <c r="AM123" i="16" s="1"/>
  <c r="AH111" i="16"/>
  <c r="AJ106" i="16"/>
  <c r="AH103" i="16"/>
  <c r="AH101" i="16"/>
  <c r="AK101" i="16" s="1"/>
  <c r="AI106" i="16" s="1"/>
  <c r="AL106" i="16" s="1"/>
  <c r="AM111" i="16" s="1"/>
  <c r="AH99" i="16"/>
  <c r="AJ94" i="16"/>
  <c r="AH91" i="16"/>
  <c r="AH89" i="16"/>
  <c r="AK89" i="16" s="1"/>
  <c r="AI94" i="16" s="1"/>
  <c r="AL94" i="16" s="1"/>
  <c r="AM99" i="16" s="1"/>
  <c r="AH87" i="16"/>
  <c r="AJ82" i="16"/>
  <c r="AH79" i="16"/>
  <c r="AH77" i="16"/>
  <c r="AK77" i="16" s="1"/>
  <c r="AI82" i="16" s="1"/>
  <c r="AL82" i="16" s="1"/>
  <c r="AM87" i="16" s="1"/>
  <c r="AH75" i="16"/>
  <c r="AJ70" i="16"/>
  <c r="AH67" i="16"/>
  <c r="AH65" i="16"/>
  <c r="AK65" i="16" s="1"/>
  <c r="AI70" i="16" s="1"/>
  <c r="AL70" i="16" s="1"/>
  <c r="AM75" i="16" s="1"/>
  <c r="AH63" i="16"/>
  <c r="AJ58" i="16"/>
  <c r="AH55" i="16"/>
  <c r="AH53" i="16"/>
  <c r="AK53" i="16" s="1"/>
  <c r="AI58" i="16" s="1"/>
  <c r="AL58" i="16" s="1"/>
  <c r="AM63" i="16" s="1"/>
  <c r="AH51" i="16"/>
  <c r="AJ46" i="16"/>
  <c r="AH43" i="16"/>
  <c r="AH41" i="16"/>
  <c r="AK41" i="16" s="1"/>
  <c r="AI46" i="16" s="1"/>
  <c r="AL46" i="16" s="1"/>
  <c r="AM51" i="16" s="1"/>
  <c r="AH39" i="16"/>
  <c r="AJ34" i="16"/>
  <c r="AH31" i="16"/>
  <c r="AH29" i="16"/>
  <c r="AK29" i="16" s="1"/>
  <c r="AI34" i="16" s="1"/>
  <c r="AL34" i="16" s="1"/>
  <c r="AM39" i="16" s="1"/>
  <c r="AH27" i="16"/>
  <c r="AJ22" i="16"/>
  <c r="AH19" i="16"/>
  <c r="AH17" i="16"/>
  <c r="AK17" i="16" s="1"/>
  <c r="AI22" i="16" s="1"/>
  <c r="AL22" i="16" s="1"/>
  <c r="AM27" i="16" s="1"/>
  <c r="AH15" i="16"/>
  <c r="AJ10" i="16"/>
  <c r="AH7" i="16"/>
  <c r="AH5" i="16"/>
  <c r="AH3" i="16"/>
  <c r="AK5" i="16" s="1"/>
  <c r="AI10" i="16" s="1"/>
  <c r="AL10" i="16" s="1"/>
  <c r="AM15" i="16" s="1"/>
  <c r="AL36" i="15" l="1"/>
  <c r="AL44" i="15" s="1"/>
  <c r="AL49" i="15" s="1"/>
  <c r="AL46" i="15"/>
  <c r="AL50" i="15" s="1"/>
  <c r="AL59" i="15" s="1"/>
  <c r="AL63" i="15" s="1"/>
  <c r="AL72" i="15" s="1"/>
  <c r="AL77" i="15" s="1"/>
  <c r="AL85" i="15" s="1"/>
  <c r="AL89" i="15" s="1"/>
  <c r="AL98" i="15" s="1"/>
  <c r="AL102" i="15" s="1"/>
  <c r="AL111" i="15" s="1"/>
  <c r="AL115" i="15" s="1"/>
  <c r="AL124" i="15" s="1"/>
  <c r="AL128" i="15" s="1"/>
  <c r="AL137" i="15" s="1"/>
  <c r="AL141" i="15" s="1"/>
  <c r="AL150" i="15" l="1"/>
  <c r="AL155" i="15" s="1"/>
  <c r="AL57" i="15"/>
  <c r="AL62" i="15" s="1"/>
  <c r="AL70" i="15" s="1"/>
  <c r="AL76" i="15" s="1"/>
  <c r="AL83" i="15" s="1"/>
  <c r="AL88" i="15" s="1"/>
  <c r="AL96" i="15" s="1"/>
  <c r="AK5" i="11"/>
  <c r="AI10" i="11" s="1"/>
  <c r="AL101" i="15" l="1"/>
  <c r="AL109" i="15" s="1"/>
  <c r="AL114" i="15" s="1"/>
  <c r="AL122" i="15" s="1"/>
  <c r="AL127" i="15" s="1"/>
  <c r="AL135" i="15" s="1"/>
  <c r="AL140" i="15" s="1"/>
  <c r="AL148" i="15" s="1"/>
  <c r="AL154" i="15" s="1"/>
  <c r="AK29" i="11"/>
  <c r="AI34" i="11" s="1"/>
  <c r="AI22" i="11"/>
  <c r="AL22" i="11" s="1"/>
  <c r="AH15" i="11"/>
  <c r="AL10" i="11"/>
  <c r="AL34" i="11" l="1"/>
</calcChain>
</file>

<file path=xl/sharedStrings.xml><?xml version="1.0" encoding="utf-8"?>
<sst xmlns="http://schemas.openxmlformats.org/spreadsheetml/2006/main" count="603" uniqueCount="243">
  <si>
    <t>Januar</t>
  </si>
  <si>
    <t>KW 1</t>
  </si>
  <si>
    <t>KW 2</t>
  </si>
  <si>
    <t>KW 3</t>
  </si>
  <si>
    <t>KW 4</t>
  </si>
  <si>
    <t>Total</t>
  </si>
  <si>
    <t>Gutzuschreibende Stunden von 06.00-20.00 Uhr</t>
  </si>
  <si>
    <t>Soll-Tage Januar</t>
  </si>
  <si>
    <t>Effektiv gearbeitete Stunden von 20.00-23.00 Uhr</t>
  </si>
  <si>
    <t>Soll-Std. Januar</t>
  </si>
  <si>
    <t>Effektiv gearbeitete Stunden von 23.00-06.00 Uhr</t>
  </si>
  <si>
    <t>Februar</t>
  </si>
  <si>
    <t>KW 5</t>
  </si>
  <si>
    <t>KW 6</t>
  </si>
  <si>
    <t>KW 7</t>
  </si>
  <si>
    <t>KW 8</t>
  </si>
  <si>
    <t>KW 9</t>
  </si>
  <si>
    <t>Soll-Tage Februar</t>
  </si>
  <si>
    <t>Soll-Std. Februar</t>
  </si>
  <si>
    <t>März</t>
  </si>
  <si>
    <t>KW 10</t>
  </si>
  <si>
    <t>KW 11</t>
  </si>
  <si>
    <t>KW 12</t>
  </si>
  <si>
    <t>KW 13</t>
  </si>
  <si>
    <t>Soll-Tage März</t>
  </si>
  <si>
    <t>Soll-Std. März</t>
  </si>
  <si>
    <t>April</t>
  </si>
  <si>
    <t>KW 14</t>
  </si>
  <si>
    <t>Soll-Tage April</t>
  </si>
  <si>
    <t>Soll-Std. April</t>
  </si>
  <si>
    <t>Mai</t>
  </si>
  <si>
    <t>Soll-Tage Mai</t>
  </si>
  <si>
    <t>Soll-Std. Mai</t>
  </si>
  <si>
    <t>Juni</t>
  </si>
  <si>
    <t>Soll-Tage Juni</t>
  </si>
  <si>
    <t>Soll-Std. Juni</t>
  </si>
  <si>
    <t>Juli</t>
  </si>
  <si>
    <t>Soll-Tage Juli</t>
  </si>
  <si>
    <t>Soll-Std. Juli</t>
  </si>
  <si>
    <t>August</t>
  </si>
  <si>
    <t>Soll-Tage August</t>
  </si>
  <si>
    <t>Soll-Std. August</t>
  </si>
  <si>
    <t>September</t>
  </si>
  <si>
    <t>Soll-Tage September</t>
  </si>
  <si>
    <t>Soll-Std. September</t>
  </si>
  <si>
    <t>Oktober</t>
  </si>
  <si>
    <t>Soll-Tage Oktober</t>
  </si>
  <si>
    <t>Soll-Std. Oktober</t>
  </si>
  <si>
    <t>November</t>
  </si>
  <si>
    <t>Soll-Tage November</t>
  </si>
  <si>
    <t>Soll-Std. November</t>
  </si>
  <si>
    <t>Dezember</t>
  </si>
  <si>
    <t>Soll-Tage Dezember</t>
  </si>
  <si>
    <t>Soll-Std. Dezember</t>
  </si>
  <si>
    <t>Ft</t>
  </si>
  <si>
    <t>F</t>
  </si>
  <si>
    <t>Kt</t>
  </si>
  <si>
    <t>Ausbezahlte Überstunden</t>
  </si>
  <si>
    <t>Wochentotal (Position 1+2+3)</t>
  </si>
  <si>
    <r>
      <t>Total Januar</t>
    </r>
    <r>
      <rPr>
        <sz val="5.5"/>
        <color rgb="FF000000"/>
        <rFont val="Verdana"/>
        <family val="2"/>
      </rPr>
      <t xml:space="preserve"> (Pos.1+2+3)</t>
    </r>
  </si>
  <si>
    <t>Vergleich +/-
Jan.+ Saldo</t>
  </si>
  <si>
    <t>Pikettdienst (ankreuzen)</t>
  </si>
  <si>
    <t>Vergleich +/-
Feb.+ Saldo</t>
  </si>
  <si>
    <r>
      <t>Total Februar</t>
    </r>
    <r>
      <rPr>
        <sz val="5.5"/>
        <color rgb="FF000000"/>
        <rFont val="Verdana"/>
        <family val="2"/>
      </rPr>
      <t xml:space="preserve"> (Pos.1+2+3)</t>
    </r>
  </si>
  <si>
    <r>
      <t>Total März</t>
    </r>
    <r>
      <rPr>
        <sz val="5.5"/>
        <color rgb="FF000000"/>
        <rFont val="Verdana"/>
        <family val="2"/>
      </rPr>
      <t xml:space="preserve"> (Pos.1+2+3)</t>
    </r>
  </si>
  <si>
    <t>Vergleich +/-
April + Saldo</t>
  </si>
  <si>
    <r>
      <t>Total April</t>
    </r>
    <r>
      <rPr>
        <sz val="5.5"/>
        <color rgb="FF000000"/>
        <rFont val="Verdana"/>
        <family val="2"/>
      </rPr>
      <t xml:space="preserve"> (Pos.1+2+3)</t>
    </r>
  </si>
  <si>
    <t>Vergleich +/-
März + Saldo</t>
  </si>
  <si>
    <r>
      <t>Total Mai</t>
    </r>
    <r>
      <rPr>
        <sz val="5.5"/>
        <color rgb="FF000000"/>
        <rFont val="Verdana"/>
        <family val="2"/>
      </rPr>
      <t xml:space="preserve"> (Pos.1+2+3)</t>
    </r>
  </si>
  <si>
    <t>Vergleich +/-
Mai + Saldo</t>
  </si>
  <si>
    <r>
      <t>Total Juni</t>
    </r>
    <r>
      <rPr>
        <sz val="5.5"/>
        <color rgb="FF000000"/>
        <rFont val="Verdana"/>
        <family val="2"/>
      </rPr>
      <t xml:space="preserve"> (Pos.1+2+3)</t>
    </r>
  </si>
  <si>
    <t>Vergleich +/-
Juni + Saldo</t>
  </si>
  <si>
    <r>
      <t>Total Juli</t>
    </r>
    <r>
      <rPr>
        <sz val="5.5"/>
        <color rgb="FF000000"/>
        <rFont val="Verdana"/>
        <family val="2"/>
      </rPr>
      <t xml:space="preserve"> (Pos.1+2+3)</t>
    </r>
  </si>
  <si>
    <t>Vergleich +/-
Juli + Saldo</t>
  </si>
  <si>
    <r>
      <t>Total August</t>
    </r>
    <r>
      <rPr>
        <sz val="5.5"/>
        <color rgb="FF000000"/>
        <rFont val="Verdana"/>
        <family val="2"/>
      </rPr>
      <t xml:space="preserve"> (Pos.1+2+3)</t>
    </r>
  </si>
  <si>
    <t>Vergleich +/-
Aug. + Saldo</t>
  </si>
  <si>
    <r>
      <t>Total September</t>
    </r>
    <r>
      <rPr>
        <sz val="5.5"/>
        <color rgb="FF000000"/>
        <rFont val="Verdana"/>
        <family val="2"/>
      </rPr>
      <t xml:space="preserve"> (Pos.1+2+3)</t>
    </r>
  </si>
  <si>
    <t>Vergleich +/-
Sep. + Saldo</t>
  </si>
  <si>
    <r>
      <t>Total Oktober</t>
    </r>
    <r>
      <rPr>
        <sz val="5.5"/>
        <color rgb="FF000000"/>
        <rFont val="Verdana"/>
        <family val="2"/>
      </rPr>
      <t xml:space="preserve"> (Pos.1+2+3)</t>
    </r>
  </si>
  <si>
    <t>Vergleich +/-
Okt. + Saldo</t>
  </si>
  <si>
    <r>
      <t>Total November</t>
    </r>
    <r>
      <rPr>
        <sz val="5.5"/>
        <color rgb="FF000000"/>
        <rFont val="Verdana"/>
        <family val="2"/>
      </rPr>
      <t xml:space="preserve"> (Pos.1+2+3)</t>
    </r>
  </si>
  <si>
    <t>Vergleich +/-
Nov. + Saldo</t>
  </si>
  <si>
    <r>
      <t>Total Dezember</t>
    </r>
    <r>
      <rPr>
        <sz val="5.5"/>
        <color rgb="FF000000"/>
        <rFont val="Verdana"/>
        <family val="2"/>
      </rPr>
      <t xml:space="preserve"> (Pos.1+2+3)</t>
    </r>
  </si>
  <si>
    <t>Vergleich +/-
Dez. + Saldo</t>
  </si>
  <si>
    <r>
      <t xml:space="preserve">Zeitzuschlag Nachtarbeit
</t>
    </r>
    <r>
      <rPr>
        <sz val="5.5"/>
        <color theme="1"/>
        <rFont val="Verdana"/>
        <family val="2"/>
      </rPr>
      <t>(Pos. 6)</t>
    </r>
  </si>
  <si>
    <t>x</t>
  </si>
  <si>
    <r>
      <t xml:space="preserve">Übertrag Vormonat </t>
    </r>
    <r>
      <rPr>
        <sz val="5.5"/>
        <color rgb="FF000000"/>
        <rFont val="Verdana"/>
        <family val="2"/>
      </rPr>
      <t>(Überzeit)</t>
    </r>
  </si>
  <si>
    <r>
      <t xml:space="preserve">Übertrag Vormonat </t>
    </r>
    <r>
      <rPr>
        <sz val="5.5"/>
        <color rgb="FF000000"/>
        <rFont val="Verdana"/>
        <family val="2"/>
      </rPr>
      <t>(Überstunden)</t>
    </r>
  </si>
  <si>
    <t>Übertrag 
Jan. + Feb.</t>
  </si>
  <si>
    <t>Soll-Std. Feb.</t>
  </si>
  <si>
    <t>Übertrag 
Feb. + März.</t>
  </si>
  <si>
    <t>Übertrag 
Dez. + Jan.</t>
  </si>
  <si>
    <t>Soll-Std. Jan.</t>
  </si>
  <si>
    <t>Übertrag 
März + April</t>
  </si>
  <si>
    <t>Soll-Std. Aug.</t>
  </si>
  <si>
    <t>Soll-Std. Sep.</t>
  </si>
  <si>
    <t>Übertrag
Mai +Juni</t>
  </si>
  <si>
    <t>Übertrag
Juni + Juli</t>
  </si>
  <si>
    <t>Übertrag
Juli + Aug.</t>
  </si>
  <si>
    <t>Übertrag
Aug + Sep.</t>
  </si>
  <si>
    <t>Übertrag
Sep. + Okt.</t>
  </si>
  <si>
    <t>Soll-Std. Okt.</t>
  </si>
  <si>
    <t>Soll-Std. Nov.</t>
  </si>
  <si>
    <t>Übertrag
Okt. - Nov.</t>
  </si>
  <si>
    <t>Übertrag
Nov. + Dez.</t>
  </si>
  <si>
    <t>Soll-Std. Dez.</t>
  </si>
  <si>
    <t>-</t>
  </si>
  <si>
    <t>Bezeichnung</t>
  </si>
  <si>
    <t>Hinweis: Die Zuschläge bei Nacharbeit müssen berücksichtigt werden</t>
  </si>
  <si>
    <t>KW52</t>
  </si>
  <si>
    <t>KW1</t>
  </si>
  <si>
    <t>KW2</t>
  </si>
  <si>
    <t>KW3</t>
  </si>
  <si>
    <t>KW4</t>
  </si>
  <si>
    <t>KW5</t>
  </si>
  <si>
    <t>KW6</t>
  </si>
  <si>
    <t>KW7</t>
  </si>
  <si>
    <t>KW8</t>
  </si>
  <si>
    <t>KW9</t>
  </si>
  <si>
    <t>KW10</t>
  </si>
  <si>
    <t>KW11</t>
  </si>
  <si>
    <t>KW12</t>
  </si>
  <si>
    <t>KW13</t>
  </si>
  <si>
    <t>KW14</t>
  </si>
  <si>
    <t>KW15</t>
  </si>
  <si>
    <t>KW16</t>
  </si>
  <si>
    <t>KW17</t>
  </si>
  <si>
    <t>KW18</t>
  </si>
  <si>
    <t>KW19</t>
  </si>
  <si>
    <t>KW20</t>
  </si>
  <si>
    <t>KW22</t>
  </si>
  <si>
    <t>KW23</t>
  </si>
  <si>
    <t>KW24</t>
  </si>
  <si>
    <t>KW25</t>
  </si>
  <si>
    <t>KW26</t>
  </si>
  <si>
    <t>KW21</t>
  </si>
  <si>
    <t>KW27</t>
  </si>
  <si>
    <t>KW28</t>
  </si>
  <si>
    <t>KW29</t>
  </si>
  <si>
    <t>KW30</t>
  </si>
  <si>
    <t>KW31</t>
  </si>
  <si>
    <t>KW32</t>
  </si>
  <si>
    <t>KW33</t>
  </si>
  <si>
    <t>KW34</t>
  </si>
  <si>
    <t>KW35</t>
  </si>
  <si>
    <t>KW36</t>
  </si>
  <si>
    <t>KW37</t>
  </si>
  <si>
    <t>KW38</t>
  </si>
  <si>
    <t>KW39</t>
  </si>
  <si>
    <t>KW40</t>
  </si>
  <si>
    <t>KW41</t>
  </si>
  <si>
    <t>KW42</t>
  </si>
  <si>
    <t>KW43</t>
  </si>
  <si>
    <t>KW44</t>
  </si>
  <si>
    <t>KW45</t>
  </si>
  <si>
    <t>KW46</t>
  </si>
  <si>
    <t>KW47</t>
  </si>
  <si>
    <t>KW48</t>
  </si>
  <si>
    <t>KW50</t>
  </si>
  <si>
    <t>KW51</t>
  </si>
  <si>
    <t>KW53</t>
  </si>
  <si>
    <t>Übertrag
Apirl + Mai</t>
  </si>
  <si>
    <t>KW49</t>
  </si>
  <si>
    <t>Überstundenzähler A</t>
  </si>
  <si>
    <t>Überstundenzähler B</t>
  </si>
  <si>
    <t>Wochensoll in h</t>
  </si>
  <si>
    <t>Übertrag Vormonat A Dez.</t>
  </si>
  <si>
    <t>Übertrag Vormonat B Dez.</t>
  </si>
  <si>
    <t>Überstundenzähler A Jan.</t>
  </si>
  <si>
    <t>Überstundenzähler B Jan.</t>
  </si>
  <si>
    <t>Ausbezahlte Überstunden A</t>
  </si>
  <si>
    <t>Saldo Überstundenzähler A</t>
  </si>
  <si>
    <t>Saldo Überstundenzähler B</t>
  </si>
  <si>
    <t>Beschäftigungsgrad</t>
  </si>
  <si>
    <t>Übertrag Vormonat A Jan.</t>
  </si>
  <si>
    <t>Überstundenzähler A Feb.</t>
  </si>
  <si>
    <t>Übertrag Vormonat B Jan.</t>
  </si>
  <si>
    <t>Überstundenzähler B Feb.</t>
  </si>
  <si>
    <t>Übertrag Vormonat A Feb.</t>
  </si>
  <si>
    <t>Überstundenzähler A März</t>
  </si>
  <si>
    <t>Monatssaldo Stichtag 25. des Monates für Lohnabrechnung</t>
  </si>
  <si>
    <t>Übertrag Vormonat A März</t>
  </si>
  <si>
    <t>Überstundenzähler A April</t>
  </si>
  <si>
    <t>Übertrag Vormonat B März</t>
  </si>
  <si>
    <t>Überstundenzähler B April</t>
  </si>
  <si>
    <t>Übertrag Vormonat B Feb.</t>
  </si>
  <si>
    <t>Überstundenzähler B März</t>
  </si>
  <si>
    <t>Übertrag Vormonat A April</t>
  </si>
  <si>
    <t>Überstundenzähler A Mai</t>
  </si>
  <si>
    <t>Übertrag Vormonat B April</t>
  </si>
  <si>
    <t>Überstundenzähler B Mai</t>
  </si>
  <si>
    <t>Übertrag Vormonat A Mai</t>
  </si>
  <si>
    <t>Überstundenzähler A Juni</t>
  </si>
  <si>
    <t>Übertrag Vormonat B Mai</t>
  </si>
  <si>
    <t>Überstundenzähler B Juni</t>
  </si>
  <si>
    <t>Ausbezahlte Überstunden B</t>
  </si>
  <si>
    <t>Übertrag Vormonat A Juni</t>
  </si>
  <si>
    <t>Überstundenzähler A Juli</t>
  </si>
  <si>
    <t>Übertrag Vormonat B Juni</t>
  </si>
  <si>
    <t>Überstundenzähler B Juli</t>
  </si>
  <si>
    <t>Übertrag Vormonat A Juli</t>
  </si>
  <si>
    <t>Überstundenzähler A Aug.</t>
  </si>
  <si>
    <t>Übertrag Vormonat B Juli</t>
  </si>
  <si>
    <t>Überstundenzähler B Aug.</t>
  </si>
  <si>
    <t>Übertrag Vormonat A Aug.</t>
  </si>
  <si>
    <t>Überstundenzähler A Sep.</t>
  </si>
  <si>
    <t>Übertrag Vormonat B Aug.</t>
  </si>
  <si>
    <t>Überstundenzähler B Sep.</t>
  </si>
  <si>
    <t>Übertrag Vormonat A Sep.</t>
  </si>
  <si>
    <t>Überstundenzähler A Okt.</t>
  </si>
  <si>
    <t>Übertrag Vormonat B Sep.</t>
  </si>
  <si>
    <t>Überstundenzähler B Okt.</t>
  </si>
  <si>
    <t>Übertrag Vormonat A Okt.</t>
  </si>
  <si>
    <t>Überstundenzähler A Nov.</t>
  </si>
  <si>
    <t>Übertrag Vormonat B Okt.</t>
  </si>
  <si>
    <t>Überstundenzähler B Nov.</t>
  </si>
  <si>
    <t>Übertrag Vormonat A Nov.</t>
  </si>
  <si>
    <t>Überstundenzähler A Dez.</t>
  </si>
  <si>
    <t>Übertrag Vormonat B Nov.</t>
  </si>
  <si>
    <t>Überstundenzähler B Dez.</t>
  </si>
  <si>
    <r>
      <t xml:space="preserve">Total Januar </t>
    </r>
    <r>
      <rPr>
        <sz val="5.5"/>
        <color rgb="FF000000"/>
        <rFont val="Tahoma"/>
        <family val="2"/>
      </rPr>
      <t>(Pos.1+2+3)</t>
    </r>
  </si>
  <si>
    <r>
      <t xml:space="preserve">Total Februar </t>
    </r>
    <r>
      <rPr>
        <sz val="5.5"/>
        <color rgb="FF000000"/>
        <rFont val="Tahoma"/>
        <family val="2"/>
      </rPr>
      <t>(Pos.1+2+3)</t>
    </r>
  </si>
  <si>
    <r>
      <t xml:space="preserve">Total März </t>
    </r>
    <r>
      <rPr>
        <sz val="5.5"/>
        <color rgb="FF000000"/>
        <rFont val="Tahoma"/>
        <family val="2"/>
      </rPr>
      <t>(Pos.1+2+3)</t>
    </r>
  </si>
  <si>
    <r>
      <t xml:space="preserve">Total April </t>
    </r>
    <r>
      <rPr>
        <sz val="5.5"/>
        <color rgb="FF000000"/>
        <rFont val="Tahoma"/>
        <family val="2"/>
      </rPr>
      <t>(Pos.1+2+3)</t>
    </r>
  </si>
  <si>
    <r>
      <t xml:space="preserve">Total Mai </t>
    </r>
    <r>
      <rPr>
        <sz val="5.5"/>
        <color rgb="FF000000"/>
        <rFont val="Tahoma"/>
        <family val="2"/>
      </rPr>
      <t>(Pos.1+2+3)</t>
    </r>
  </si>
  <si>
    <r>
      <t xml:space="preserve">Total Juni </t>
    </r>
    <r>
      <rPr>
        <sz val="5.5"/>
        <color rgb="FF000000"/>
        <rFont val="Tahoma"/>
        <family val="2"/>
      </rPr>
      <t>(Pos.1+2+3)</t>
    </r>
  </si>
  <si>
    <r>
      <t xml:space="preserve">Total Juli </t>
    </r>
    <r>
      <rPr>
        <sz val="5.5"/>
        <color rgb="FF000000"/>
        <rFont val="Tahoma"/>
        <family val="2"/>
      </rPr>
      <t>(Pos.1+2+3)</t>
    </r>
  </si>
  <si>
    <r>
      <t xml:space="preserve">Total August </t>
    </r>
    <r>
      <rPr>
        <sz val="5.5"/>
        <color rgb="FF000000"/>
        <rFont val="Tahoma"/>
        <family val="2"/>
      </rPr>
      <t>(Pos.1+2+3)</t>
    </r>
  </si>
  <si>
    <r>
      <t xml:space="preserve">Total September </t>
    </r>
    <r>
      <rPr>
        <sz val="5.5"/>
        <color rgb="FF000000"/>
        <rFont val="Tahoma"/>
        <family val="2"/>
      </rPr>
      <t>(Pos.1+2+3)</t>
    </r>
  </si>
  <si>
    <r>
      <t xml:space="preserve">Total Oktober </t>
    </r>
    <r>
      <rPr>
        <sz val="5.5"/>
        <color rgb="FF000000"/>
        <rFont val="Tahoma"/>
        <family val="2"/>
      </rPr>
      <t>(Pos.1+2+3)</t>
    </r>
  </si>
  <si>
    <r>
      <t xml:space="preserve">Total November </t>
    </r>
    <r>
      <rPr>
        <sz val="5.5"/>
        <color rgb="FF000000"/>
        <rFont val="Tahoma"/>
        <family val="2"/>
      </rPr>
      <t>(Pos.1+2+3)</t>
    </r>
  </si>
  <si>
    <r>
      <t xml:space="preserve">Total Dezember </t>
    </r>
    <r>
      <rPr>
        <sz val="5.5"/>
        <color rgb="FF000000"/>
        <rFont val="Tahoma"/>
        <family val="2"/>
      </rPr>
      <t>(Pos.1+2+3)</t>
    </r>
  </si>
  <si>
    <r>
      <t xml:space="preserve">Zuschlag von 25% siehe GAV </t>
    </r>
    <r>
      <rPr>
        <sz val="8"/>
        <color rgb="FFFF0000"/>
        <rFont val="Tahoma"/>
        <family val="2"/>
      </rPr>
      <t>Art. 28.3</t>
    </r>
  </si>
  <si>
    <t>W22</t>
  </si>
  <si>
    <t>W27</t>
  </si>
  <si>
    <t>Gutzuschreibende Stunden 
von 06.00-20.00 Uhr</t>
  </si>
  <si>
    <t>Zusätzliche Informationen siehe 
Auslegungshilfe</t>
  </si>
  <si>
    <t>W14</t>
  </si>
  <si>
    <t>Hinweis: Die Zuschläge bei Abend- und Nacharbeit müssen berücksichtigt werden.</t>
  </si>
  <si>
    <t>Zusätzliche Informationen für Zuschläge bei Abend- und Nacharbeit siehe Art. 43 GAV</t>
  </si>
  <si>
    <t>Ende Dezember muss eine manuelle Korrektur der Überstundenzähler A und B vorgenommen werden für den Jahresabschluss. (KW52 und KW1 zum Überstundenzähler Dez. hinzurechnen)</t>
  </si>
  <si>
    <t>Zuschlag von 25% siehe GAV Art. 28.3</t>
  </si>
  <si>
    <t>Haftungsausschluss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</si>
</sst>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Tahoma"/>
      <family val="2"/>
    </font>
    <font>
      <sz val="10"/>
      <color theme="1"/>
      <name val="Calibri"/>
      <family val="2"/>
    </font>
    <font>
      <b/>
      <sz val="13.5"/>
      <color rgb="FF000000"/>
      <name val="Verdana"/>
      <family val="2"/>
    </font>
    <font>
      <sz val="5.5"/>
      <color rgb="FF000000"/>
      <name val="Tahoma"/>
      <family val="2"/>
    </font>
    <font>
      <b/>
      <sz val="5.5"/>
      <color rgb="FF000000"/>
      <name val="Verdana"/>
      <family val="2"/>
    </font>
    <font>
      <sz val="10"/>
      <color rgb="FF000000"/>
      <name val="Verdana"/>
      <family val="2"/>
    </font>
    <font>
      <sz val="5.5"/>
      <color theme="1"/>
      <name val="Tahoma"/>
      <family val="2"/>
    </font>
    <font>
      <sz val="8"/>
      <color rgb="FF000000"/>
      <name val="Verdana"/>
      <family val="2"/>
    </font>
    <font>
      <sz val="5.5"/>
      <color rgb="FF000000"/>
      <name val="Verdana"/>
      <family val="2"/>
    </font>
    <font>
      <b/>
      <sz val="5.5"/>
      <color theme="1"/>
      <name val="Verdana"/>
      <family val="2"/>
    </font>
    <font>
      <sz val="5.5"/>
      <color theme="1"/>
      <name val="Verdana"/>
      <family val="2"/>
    </font>
    <font>
      <sz val="5"/>
      <color rgb="FF000000"/>
      <name val="Verdana"/>
      <family val="2"/>
    </font>
    <font>
      <b/>
      <sz val="5.5"/>
      <color rgb="FF000000"/>
      <name val="Tahoma"/>
      <family val="2"/>
    </font>
    <font>
      <sz val="6"/>
      <color theme="1"/>
      <name val="Arial"/>
      <family val="2"/>
    </font>
    <font>
      <sz val="8"/>
      <color rgb="FF000000"/>
      <name val="Times"/>
      <family val="1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5.5"/>
      <color theme="4"/>
      <name val="Tahoma"/>
      <family val="2"/>
    </font>
    <font>
      <sz val="4.5"/>
      <color rgb="FF000000"/>
      <name val="Tahoma"/>
      <family val="2"/>
    </font>
    <font>
      <sz val="4.5"/>
      <color theme="1"/>
      <name val="Tahoma"/>
      <family val="2"/>
    </font>
    <font>
      <sz val="4"/>
      <color rgb="FF000000"/>
      <name val="Tahoma"/>
      <family val="2"/>
    </font>
    <font>
      <b/>
      <sz val="13.5"/>
      <color rgb="FF000000"/>
      <name val="Tahoma"/>
      <family val="2"/>
    </font>
    <font>
      <sz val="8"/>
      <color rgb="FF000000"/>
      <name val="Tahoma"/>
      <family val="2"/>
    </font>
    <font>
      <b/>
      <sz val="5.5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8"/>
      <color rgb="FFFF0000"/>
      <name val="Tahoma"/>
      <family val="2"/>
    </font>
    <font>
      <sz val="5.5"/>
      <name val="Tahoma"/>
      <family val="2"/>
    </font>
    <font>
      <b/>
      <u/>
      <sz val="9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30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0" fillId="0" borderId="6" xfId="0" applyBorder="1"/>
    <xf numFmtId="0" fontId="0" fillId="0" borderId="52" xfId="0" applyBorder="1"/>
    <xf numFmtId="0" fontId="0" fillId="0" borderId="39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7" fillId="0" borderId="64" xfId="0" applyFont="1" applyFill="1" applyBorder="1" applyAlignment="1">
      <alignment vertical="center" wrapText="1"/>
    </xf>
    <xf numFmtId="0" fontId="7" fillId="0" borderId="65" xfId="0" applyFont="1" applyFill="1" applyBorder="1" applyAlignment="1">
      <alignment vertical="center" wrapText="1"/>
    </xf>
    <xf numFmtId="0" fontId="7" fillId="4" borderId="65" xfId="0" applyFont="1" applyFill="1" applyBorder="1" applyAlignment="1">
      <alignment vertical="center" wrapText="1"/>
    </xf>
    <xf numFmtId="0" fontId="7" fillId="0" borderId="62" xfId="0" applyFont="1" applyFill="1" applyBorder="1" applyAlignment="1">
      <alignment vertical="center" wrapText="1"/>
    </xf>
    <xf numFmtId="0" fontId="7" fillId="2" borderId="62" xfId="0" applyFont="1" applyFill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71" xfId="0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1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 wrapText="1"/>
    </xf>
    <xf numFmtId="0" fontId="7" fillId="0" borderId="80" xfId="0" applyFont="1" applyFill="1" applyBorder="1" applyAlignment="1">
      <alignment vertical="center" wrapText="1"/>
    </xf>
    <xf numFmtId="0" fontId="7" fillId="2" borderId="81" xfId="0" applyFont="1" applyFill="1" applyBorder="1" applyAlignment="1">
      <alignment vertical="center" wrapText="1"/>
    </xf>
    <xf numFmtId="0" fontId="7" fillId="0" borderId="82" xfId="0" applyFont="1" applyFill="1" applyBorder="1" applyAlignment="1">
      <alignment vertical="center" wrapText="1"/>
    </xf>
    <xf numFmtId="0" fontId="7" fillId="0" borderId="83" xfId="0" applyFont="1" applyFill="1" applyBorder="1" applyAlignment="1">
      <alignment vertical="center" wrapText="1"/>
    </xf>
    <xf numFmtId="0" fontId="7" fillId="2" borderId="79" xfId="0" applyFont="1" applyFill="1" applyBorder="1" applyAlignment="1">
      <alignment vertical="center" wrapText="1"/>
    </xf>
    <xf numFmtId="0" fontId="7" fillId="0" borderId="85" xfId="0" applyFont="1" applyBorder="1" applyAlignment="1">
      <alignment vertical="center" wrapText="1"/>
    </xf>
    <xf numFmtId="0" fontId="7" fillId="2" borderId="6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4" borderId="80" xfId="0" applyFont="1" applyFill="1" applyBorder="1" applyAlignment="1">
      <alignment vertical="center" wrapText="1"/>
    </xf>
    <xf numFmtId="0" fontId="7" fillId="4" borderId="83" xfId="0" applyFont="1" applyFill="1" applyBorder="1" applyAlignment="1">
      <alignment vertical="center" wrapText="1"/>
    </xf>
    <xf numFmtId="0" fontId="7" fillId="2" borderId="69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 wrapText="1"/>
    </xf>
    <xf numFmtId="0" fontId="7" fillId="0" borderId="90" xfId="0" applyFont="1" applyFill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0" fillId="3" borderId="2" xfId="0" applyFill="1" applyBorder="1"/>
    <xf numFmtId="0" fontId="0" fillId="3" borderId="23" xfId="0" applyFill="1" applyBorder="1"/>
    <xf numFmtId="0" fontId="9" fillId="0" borderId="2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13" fillId="0" borderId="64" xfId="0" applyFont="1" applyFill="1" applyBorder="1" applyAlignment="1">
      <alignment vertical="center" wrapText="1"/>
    </xf>
    <xf numFmtId="0" fontId="13" fillId="0" borderId="65" xfId="0" applyFont="1" applyFill="1" applyBorder="1" applyAlignment="1">
      <alignment vertical="center" wrapText="1"/>
    </xf>
    <xf numFmtId="0" fontId="9" fillId="0" borderId="69" xfId="0" applyFont="1" applyBorder="1" applyAlignment="1">
      <alignment vertical="center" wrapText="1"/>
    </xf>
    <xf numFmtId="0" fontId="13" fillId="0" borderId="82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71" xfId="0" applyFont="1" applyFill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9" fillId="0" borderId="84" xfId="0" applyFont="1" applyBorder="1" applyAlignment="1">
      <alignment vertical="center" wrapText="1"/>
    </xf>
    <xf numFmtId="0" fontId="5" fillId="0" borderId="6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64" xfId="0" applyFont="1" applyFill="1" applyBorder="1" applyAlignment="1">
      <alignment vertical="center" wrapText="1"/>
    </xf>
    <xf numFmtId="0" fontId="9" fillId="0" borderId="65" xfId="0" applyFont="1" applyFill="1" applyBorder="1" applyAlignment="1">
      <alignment vertical="center" wrapText="1"/>
    </xf>
    <xf numFmtId="0" fontId="16" fillId="0" borderId="64" xfId="0" applyFont="1" applyFill="1" applyBorder="1" applyAlignment="1">
      <alignment vertical="center" wrapText="1"/>
    </xf>
    <xf numFmtId="0" fontId="16" fillId="0" borderId="71" xfId="0" applyFont="1" applyFill="1" applyBorder="1" applyAlignment="1">
      <alignment vertical="center" wrapText="1"/>
    </xf>
    <xf numFmtId="37" fontId="0" fillId="0" borderId="0" xfId="0" applyNumberFormat="1"/>
    <xf numFmtId="0" fontId="3" fillId="0" borderId="38" xfId="0" applyFont="1" applyBorder="1" applyAlignment="1">
      <alignment vertical="center"/>
    </xf>
    <xf numFmtId="0" fontId="7" fillId="0" borderId="9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3" fillId="0" borderId="60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89" xfId="0" applyFont="1" applyBorder="1" applyAlignment="1" applyProtection="1">
      <alignment vertical="center" wrapText="1"/>
      <protection locked="0"/>
    </xf>
    <xf numFmtId="0" fontId="7" fillId="0" borderId="65" xfId="0" applyFont="1" applyBorder="1" applyAlignment="1" applyProtection="1">
      <alignment vertical="center" wrapText="1"/>
      <protection locked="0"/>
    </xf>
    <xf numFmtId="0" fontId="7" fillId="0" borderId="90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5" fillId="0" borderId="5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22" fillId="0" borderId="99" xfId="0" applyFont="1" applyFill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4" borderId="100" xfId="0" applyFont="1" applyFill="1" applyBorder="1" applyAlignment="1" applyProtection="1">
      <alignment horizontal="center" vertical="center" wrapText="1"/>
      <protection locked="0"/>
    </xf>
    <xf numFmtId="0" fontId="22" fillId="2" borderId="101" xfId="0" applyFont="1" applyFill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4" borderId="102" xfId="0" applyFont="1" applyFill="1" applyBorder="1" applyAlignment="1" applyProtection="1">
      <alignment horizontal="center" vertical="center" wrapText="1"/>
      <protection locked="0"/>
    </xf>
    <xf numFmtId="0" fontId="23" fillId="0" borderId="108" xfId="0" applyFont="1" applyFill="1" applyBorder="1" applyAlignment="1">
      <alignment horizontal="center" vertical="center"/>
    </xf>
    <xf numFmtId="0" fontId="22" fillId="0" borderId="100" xfId="0" applyFont="1" applyFill="1" applyBorder="1" applyAlignment="1" applyProtection="1">
      <alignment horizontal="center" vertical="center" wrapText="1"/>
      <protection locked="0"/>
    </xf>
    <xf numFmtId="0" fontId="22" fillId="0" borderId="102" xfId="0" applyFont="1" applyFill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vertical="center" wrapText="1"/>
    </xf>
    <xf numFmtId="0" fontId="26" fillId="0" borderId="85" xfId="0" applyFont="1" applyBorder="1" applyAlignment="1">
      <alignment vertical="center" wrapText="1"/>
    </xf>
    <xf numFmtId="0" fontId="27" fillId="0" borderId="21" xfId="0" applyFont="1" applyBorder="1" applyAlignment="1">
      <alignment vertical="center"/>
    </xf>
    <xf numFmtId="0" fontId="27" fillId="0" borderId="19" xfId="0" applyFont="1" applyBorder="1" applyAlignment="1">
      <alignment horizontal="left" vertical="center"/>
    </xf>
    <xf numFmtId="0" fontId="27" fillId="0" borderId="26" xfId="0" applyFont="1" applyBorder="1" applyAlignment="1">
      <alignment vertical="center"/>
    </xf>
    <xf numFmtId="0" fontId="27" fillId="0" borderId="111" xfId="0" applyFont="1" applyBorder="1" applyAlignment="1">
      <alignment horizontal="left" vertical="center"/>
    </xf>
    <xf numFmtId="0" fontId="22" fillId="4" borderId="99" xfId="0" applyFont="1" applyFill="1" applyBorder="1" applyAlignment="1" applyProtection="1">
      <alignment horizontal="center" vertical="center" wrapText="1"/>
      <protection locked="0"/>
    </xf>
    <xf numFmtId="0" fontId="26" fillId="0" borderId="101" xfId="0" applyFont="1" applyBorder="1" applyAlignment="1">
      <alignment vertical="center" wrapText="1"/>
    </xf>
    <xf numFmtId="0" fontId="28" fillId="0" borderId="0" xfId="0" applyFont="1"/>
    <xf numFmtId="0" fontId="26" fillId="0" borderId="29" xfId="0" applyFont="1" applyBorder="1" applyAlignment="1">
      <alignment vertical="center" wrapText="1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6" fillId="0" borderId="69" xfId="0" applyFont="1" applyBorder="1" applyAlignment="1">
      <alignment vertical="center" wrapText="1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vertical="center" wrapText="1"/>
    </xf>
    <xf numFmtId="0" fontId="22" fillId="4" borderId="101" xfId="0" applyFont="1" applyFill="1" applyBorder="1" applyAlignment="1" applyProtection="1">
      <alignment horizontal="center" vertical="center" wrapText="1"/>
      <protection locked="0"/>
    </xf>
    <xf numFmtId="0" fontId="26" fillId="0" borderId="107" xfId="0" applyFont="1" applyBorder="1" applyAlignment="1">
      <alignment vertical="center" wrapText="1"/>
    </xf>
    <xf numFmtId="0" fontId="26" fillId="0" borderId="33" xfId="0" applyFont="1" applyBorder="1" applyAlignment="1">
      <alignment vertical="center" wrapText="1"/>
    </xf>
    <xf numFmtId="0" fontId="22" fillId="2" borderId="107" xfId="0" applyFont="1" applyFill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2" fillId="0" borderId="31" xfId="0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6" fillId="2" borderId="30" xfId="0" applyFont="1" applyFill="1" applyBorder="1" applyAlignment="1">
      <alignment vertical="center" wrapText="1"/>
    </xf>
    <xf numFmtId="0" fontId="26" fillId="2" borderId="24" xfId="0" applyFont="1" applyFill="1" applyBorder="1" applyAlignment="1">
      <alignment vertical="center" wrapText="1"/>
    </xf>
    <xf numFmtId="0" fontId="26" fillId="2" borderId="25" xfId="0" applyFont="1" applyFill="1" applyBorder="1" applyAlignment="1">
      <alignment vertical="center" wrapText="1"/>
    </xf>
    <xf numFmtId="0" fontId="31" fillId="0" borderId="0" xfId="0" applyFont="1" applyAlignment="1">
      <alignment horizontal="left" vertical="top" wrapText="1"/>
    </xf>
    <xf numFmtId="0" fontId="31" fillId="0" borderId="46" xfId="0" applyFont="1" applyBorder="1" applyAlignment="1">
      <alignment horizontal="left" vertical="top" wrapText="1"/>
    </xf>
    <xf numFmtId="0" fontId="21" fillId="0" borderId="46" xfId="2" applyFont="1" applyBorder="1" applyAlignment="1">
      <alignment horizontal="left" vertical="top"/>
    </xf>
    <xf numFmtId="0" fontId="5" fillId="0" borderId="11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26" fillId="0" borderId="8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4" borderId="24" xfId="0" applyFont="1" applyFill="1" applyBorder="1" applyAlignment="1" applyProtection="1">
      <alignment horizontal="center" vertical="center" wrapText="1"/>
      <protection locked="0"/>
    </xf>
    <xf numFmtId="0" fontId="22" fillId="2" borderId="28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7" fillId="0" borderId="19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4" xfId="0" applyFont="1" applyFill="1" applyBorder="1" applyAlignment="1" applyProtection="1">
      <alignment horizontal="center" vertical="center" wrapText="1"/>
      <protection locked="0"/>
    </xf>
    <xf numFmtId="0" fontId="5" fillId="0" borderId="115" xfId="0" applyFont="1" applyFill="1" applyBorder="1" applyAlignment="1" applyProtection="1">
      <alignment horizontal="center" vertical="center" wrapText="1"/>
      <protection locked="0"/>
    </xf>
    <xf numFmtId="0" fontId="5" fillId="0" borderId="111" xfId="0" applyFont="1" applyFill="1" applyBorder="1" applyAlignment="1" applyProtection="1">
      <alignment horizontal="center" vertical="center" wrapText="1"/>
      <protection locked="0"/>
    </xf>
    <xf numFmtId="0" fontId="5" fillId="0" borderId="114" xfId="0" applyFont="1" applyBorder="1" applyAlignment="1" applyProtection="1">
      <alignment horizontal="center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11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113" xfId="0" applyFont="1" applyFill="1" applyBorder="1" applyAlignment="1" applyProtection="1">
      <alignment horizontal="center" vertical="center" wrapText="1"/>
      <protection locked="0"/>
    </xf>
    <xf numFmtId="0" fontId="8" fillId="0" borderId="114" xfId="0" applyFont="1" applyFill="1" applyBorder="1" applyAlignment="1">
      <alignment horizontal="center"/>
    </xf>
    <xf numFmtId="0" fontId="8" fillId="0" borderId="115" xfId="0" applyFont="1" applyFill="1" applyBorder="1" applyAlignment="1">
      <alignment horizontal="center"/>
    </xf>
    <xf numFmtId="0" fontId="8" fillId="0" borderId="111" xfId="0" applyFont="1" applyFill="1" applyBorder="1" applyAlignment="1">
      <alignment horizontal="center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vertical="center" wrapText="1"/>
      <protection locked="0"/>
    </xf>
    <xf numFmtId="0" fontId="5" fillId="2" borderId="29" xfId="0" applyFont="1" applyFill="1" applyBorder="1" applyAlignment="1" applyProtection="1">
      <alignment vertical="center" wrapText="1"/>
      <protection locked="0"/>
    </xf>
    <xf numFmtId="0" fontId="5" fillId="3" borderId="22" xfId="0" applyFont="1" applyFill="1" applyBorder="1" applyAlignment="1" applyProtection="1">
      <alignment vertical="center" wrapText="1"/>
      <protection locked="0"/>
    </xf>
    <xf numFmtId="0" fontId="5" fillId="3" borderId="25" xfId="0" applyFont="1" applyFill="1" applyBorder="1" applyAlignment="1" applyProtection="1">
      <alignment vertical="center" wrapText="1"/>
      <protection locked="0"/>
    </xf>
    <xf numFmtId="0" fontId="5" fillId="0" borderId="25" xfId="0" applyFont="1" applyFill="1" applyBorder="1" applyAlignment="1" applyProtection="1">
      <alignment vertical="center" wrapText="1"/>
      <protection locked="0"/>
    </xf>
    <xf numFmtId="0" fontId="8" fillId="0" borderId="29" xfId="0" applyFont="1" applyBorder="1" applyAlignment="1">
      <alignment horizontal="center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3" borderId="65" xfId="0" applyFont="1" applyFill="1" applyBorder="1" applyAlignment="1" applyProtection="1">
      <alignment horizontal="center" vertical="center" wrapText="1"/>
      <protection locked="0"/>
    </xf>
    <xf numFmtId="0" fontId="5" fillId="3" borderId="64" xfId="0" applyFont="1" applyFill="1" applyBorder="1" applyAlignment="1" applyProtection="1">
      <alignment horizontal="center" vertical="center" wrapText="1"/>
      <protection locked="0"/>
    </xf>
    <xf numFmtId="0" fontId="5" fillId="4" borderId="65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8" fillId="0" borderId="65" xfId="0" applyFont="1" applyBorder="1" applyAlignment="1">
      <alignment horizontal="center"/>
    </xf>
    <xf numFmtId="0" fontId="5" fillId="3" borderId="62" xfId="0" applyFont="1" applyFill="1" applyBorder="1" applyAlignment="1" applyProtection="1">
      <alignment horizontal="center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9" fontId="31" fillId="5" borderId="0" xfId="0" applyNumberFormat="1" applyFont="1" applyFill="1" applyAlignment="1">
      <alignment horizontal="left" vertical="top" wrapText="1"/>
    </xf>
    <xf numFmtId="0" fontId="32" fillId="0" borderId="0" xfId="2" applyFont="1"/>
    <xf numFmtId="1" fontId="31" fillId="0" borderId="46" xfId="0" applyNumberFormat="1" applyFont="1" applyBorder="1" applyAlignment="1">
      <alignment horizontal="left" vertical="top" wrapText="1"/>
    </xf>
    <xf numFmtId="0" fontId="21" fillId="0" borderId="0" xfId="2" applyFont="1" applyAlignment="1">
      <alignment horizontal="left" vertical="top" wrapText="1"/>
    </xf>
    <xf numFmtId="0" fontId="21" fillId="0" borderId="46" xfId="2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46" xfId="0" applyFont="1" applyBorder="1" applyAlignment="1">
      <alignment horizontal="left" vertical="top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7" fillId="0" borderId="109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110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4" borderId="7" xfId="0" applyFont="1" applyFill="1" applyBorder="1" applyAlignment="1" applyProtection="1">
      <alignment horizontal="center" vertical="center" wrapText="1"/>
    </xf>
    <xf numFmtId="0" fontId="22" fillId="4" borderId="10" xfId="0" applyFont="1" applyFill="1" applyBorder="1" applyAlignment="1" applyProtection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26" fillId="0" borderId="7" xfId="0" applyFont="1" applyBorder="1" applyAlignment="1" applyProtection="1">
      <alignment horizontal="center" vertical="center" wrapText="1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2" fillId="4" borderId="4" xfId="0" applyFont="1" applyFill="1" applyBorder="1" applyAlignment="1" applyProtection="1">
      <alignment horizontal="center" vertical="center" wrapText="1"/>
    </xf>
    <xf numFmtId="0" fontId="22" fillId="0" borderId="24" xfId="0" applyFont="1" applyFill="1" applyBorder="1" applyAlignment="1" applyProtection="1">
      <alignment horizontal="center" vertical="center" wrapText="1"/>
      <protection locked="0"/>
    </xf>
    <xf numFmtId="0" fontId="26" fillId="2" borderId="21" xfId="0" applyFont="1" applyFill="1" applyBorder="1" applyAlignment="1">
      <alignment horizontal="center" vertical="center" wrapText="1"/>
    </xf>
    <xf numFmtId="0" fontId="26" fillId="2" borderId="70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9" xfId="0" applyFont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center" vertical="center" wrapText="1"/>
    </xf>
    <xf numFmtId="0" fontId="26" fillId="4" borderId="2" xfId="0" applyFont="1" applyFill="1" applyBorder="1" applyAlignment="1" applyProtection="1">
      <alignment horizontal="center" vertical="center" wrapText="1"/>
    </xf>
    <xf numFmtId="0" fontId="26" fillId="4" borderId="9" xfId="0" applyFont="1" applyFill="1" applyBorder="1" applyAlignment="1" applyProtection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7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8" fillId="0" borderId="68" xfId="0" applyFont="1" applyBorder="1" applyAlignment="1">
      <alignment horizontal="center"/>
    </xf>
    <xf numFmtId="0" fontId="28" fillId="0" borderId="116" xfId="0" applyFont="1" applyBorder="1" applyAlignment="1">
      <alignment horizont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4" borderId="7" xfId="0" applyNumberFormat="1" applyFont="1" applyFill="1" applyBorder="1" applyAlignment="1" applyProtection="1">
      <alignment horizontal="center" vertical="center" wrapText="1"/>
    </xf>
    <xf numFmtId="0" fontId="22" fillId="4" borderId="4" xfId="0" applyNumberFormat="1" applyFont="1" applyFill="1" applyBorder="1" applyAlignment="1" applyProtection="1">
      <alignment horizontal="center" vertical="center" wrapText="1"/>
    </xf>
    <xf numFmtId="0" fontId="22" fillId="4" borderId="10" xfId="0" applyNumberFormat="1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4" borderId="7" xfId="0" applyFont="1" applyFill="1" applyBorder="1" applyAlignment="1" applyProtection="1">
      <alignment horizontal="center" vertical="center" wrapText="1"/>
    </xf>
    <xf numFmtId="0" fontId="26" fillId="4" borderId="10" xfId="0" applyFont="1" applyFill="1" applyBorder="1" applyAlignment="1" applyProtection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26" fillId="4" borderId="4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2" fontId="22" fillId="0" borderId="7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3" fillId="0" borderId="21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8" fillId="0" borderId="3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26" fillId="0" borderId="28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5" fillId="0" borderId="96" xfId="0" applyFont="1" applyBorder="1" applyAlignment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 wrapText="1"/>
    </xf>
    <xf numFmtId="0" fontId="26" fillId="2" borderId="12" xfId="0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 applyProtection="1">
      <alignment horizontal="center" vertical="center" wrapText="1"/>
    </xf>
    <xf numFmtId="0" fontId="26" fillId="2" borderId="56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6" fillId="2" borderId="61" xfId="0" applyFont="1" applyFill="1" applyBorder="1" applyAlignment="1" applyProtection="1">
      <alignment horizontal="center" vertical="center" wrapText="1"/>
    </xf>
    <xf numFmtId="0" fontId="26" fillId="2" borderId="14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 applyProtection="1">
      <alignment horizontal="center" vertical="center" wrapText="1"/>
    </xf>
    <xf numFmtId="0" fontId="26" fillId="2" borderId="16" xfId="0" applyFont="1" applyFill="1" applyBorder="1" applyAlignment="1" applyProtection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 applyProtection="1">
      <alignment horizontal="center" vertical="center" wrapText="1"/>
    </xf>
    <xf numFmtId="0" fontId="26" fillId="2" borderId="70" xfId="0" applyFont="1" applyFill="1" applyBorder="1" applyAlignment="1" applyProtection="1">
      <alignment horizontal="center" vertical="center" wrapText="1"/>
    </xf>
    <xf numFmtId="0" fontId="26" fillId="2" borderId="22" xfId="0" applyFont="1" applyFill="1" applyBorder="1" applyAlignment="1" applyProtection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Fill="1" applyBorder="1" applyAlignment="1" applyProtection="1">
      <alignment horizontal="center" vertical="center" wrapText="1"/>
      <protection locked="0"/>
    </xf>
    <xf numFmtId="0" fontId="26" fillId="0" borderId="97" xfId="0" applyFont="1" applyBorder="1" applyAlignment="1">
      <alignment vertical="center" wrapText="1"/>
    </xf>
    <xf numFmtId="43" fontId="24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left" vertical="center" wrapText="1"/>
    </xf>
    <xf numFmtId="0" fontId="6" fillId="0" borderId="71" xfId="0" applyFont="1" applyFill="1" applyBorder="1" applyAlignment="1">
      <alignment horizontal="left" vertical="center" wrapText="1"/>
    </xf>
    <xf numFmtId="0" fontId="6" fillId="0" borderId="63" xfId="0" quotePrefix="1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63" xfId="0" quotePrefix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31" xfId="0" quotePrefix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56" xfId="0" applyFont="1" applyFill="1" applyBorder="1" applyAlignment="1">
      <alignment horizontal="left" vertical="center"/>
    </xf>
    <xf numFmtId="0" fontId="11" fillId="0" borderId="6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5" fillId="0" borderId="17" xfId="0" quotePrefix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7" fillId="0" borderId="70" xfId="0" applyFont="1" applyBorder="1" applyAlignment="1">
      <alignment vertical="center" wrapText="1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0" fontId="7" fillId="0" borderId="88" xfId="0" applyFont="1" applyBorder="1" applyAlignment="1">
      <alignment vertical="center" wrapText="1"/>
    </xf>
    <xf numFmtId="0" fontId="15" fillId="0" borderId="3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29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9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40" xfId="0" applyBorder="1" applyAlignment="1">
      <alignment horizontal="center"/>
    </xf>
    <xf numFmtId="0" fontId="3" fillId="0" borderId="3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7" fillId="0" borderId="9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24740</xdr:colOff>
      <xdr:row>0</xdr:row>
      <xdr:rowOff>2</xdr:rowOff>
    </xdr:from>
    <xdr:to>
      <xdr:col>1</xdr:col>
      <xdr:colOff>566161</xdr:colOff>
      <xdr:row>33</xdr:row>
      <xdr:rowOff>94593</xdr:rowOff>
    </xdr:to>
    <xdr:sp macro="" textlink="">
      <xdr:nvSpPr>
        <xdr:cNvPr id="2" name="Text Box 31">
          <a:extLst>
            <a:ext uri="{FF2B5EF4-FFF2-40B4-BE49-F238E27FC236}">
              <a16:creationId xmlns:a16="http://schemas.microsoft.com/office/drawing/2014/main" id="{835CE5A2-1330-4FFA-9C02-17527554A291}"/>
            </a:ext>
          </a:extLst>
        </xdr:cNvPr>
        <xdr:cNvSpPr txBox="1">
          <a:spLocks noChangeArrowheads="1"/>
        </xdr:cNvSpPr>
      </xdr:nvSpPr>
      <xdr:spPr bwMode="auto">
        <a:xfrm>
          <a:off x="24740" y="2"/>
          <a:ext cx="1334952" cy="41988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Arbeitszeitkon-trolle 2025 der Paritätischen Landeskommis-sion in der Schweizerischen Gebäudetechnik-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branche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Name: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Vorname: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Jahrgang: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Ferienanspruch: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Beschäftigt von: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bis: </a:t>
          </a:r>
          <a:endParaRPr kumimoji="0" lang="de-CH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F= Ferien (8 Std. / Tag)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Ft= Feiertage (8 Std. / Tag)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M/Z= Militär/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Zivilschutz (8 Std. / Tag)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K= Krankheit (8 Std. / Tag)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Kt= Kompensationstag (-)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U= Unfall (8 Std. / Tag)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Fe= Fehlstunden (-)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□</a:t>
          </a: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A= übrige Absenzen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(gemäss Art. 38ff)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3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Ganztägige Absenzen sind mit 8,0 Stunden in Zeile 1 einzutragen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3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Wochentotale bei KW über Monatsende sind immer am Ende der KW einzutragen.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k-gebaeudetechnik.ch/de/Impressum/" TargetMode="External"/><Relationship Id="rId1" Type="http://schemas.openxmlformats.org/officeDocument/2006/relationships/hyperlink" Target="https://www.plk-gebaeudetechnik.ch/de/gav-ave/auslegungshilfe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A05D-D492-4F17-A06B-32A8D59BA71F}">
  <sheetPr>
    <pageSetUpPr fitToPage="1"/>
  </sheetPr>
  <dimension ref="A1:AQ156"/>
  <sheetViews>
    <sheetView tabSelected="1" topLeftCell="A12" zoomScale="175" zoomScaleNormal="175" workbookViewId="0">
      <selection activeCell="B38" sqref="B38"/>
    </sheetView>
  </sheetViews>
  <sheetFormatPr baseColWidth="10" defaultRowHeight="12.75" x14ac:dyDescent="0.2"/>
  <cols>
    <col min="2" max="2" width="9.140625" customWidth="1"/>
    <col min="3" max="3" width="2" style="97" bestFit="1" customWidth="1"/>
    <col min="4" max="4" width="15.5703125" style="183" customWidth="1"/>
    <col min="5" max="35" width="3" style="171" customWidth="1"/>
    <col min="36" max="36" width="5.85546875" style="171" bestFit="1" customWidth="1"/>
    <col min="37" max="37" width="17.85546875" style="171" bestFit="1" customWidth="1"/>
    <col min="38" max="38" width="10.42578125" style="183" bestFit="1" customWidth="1"/>
    <col min="39" max="39" width="11.42578125" style="185"/>
  </cols>
  <sheetData>
    <row r="1" spans="2:43" ht="8.4499999999999993" customHeight="1" x14ac:dyDescent="0.2">
      <c r="C1" s="8"/>
      <c r="D1" s="372" t="s">
        <v>0</v>
      </c>
      <c r="E1" s="312" t="s">
        <v>110</v>
      </c>
      <c r="F1" s="313"/>
      <c r="G1" s="313"/>
      <c r="H1" s="313"/>
      <c r="I1" s="314"/>
      <c r="J1" s="312" t="s">
        <v>111</v>
      </c>
      <c r="K1" s="313"/>
      <c r="L1" s="313"/>
      <c r="M1" s="313"/>
      <c r="N1" s="313"/>
      <c r="O1" s="313"/>
      <c r="P1" s="314"/>
      <c r="Q1" s="312" t="s">
        <v>112</v>
      </c>
      <c r="R1" s="313"/>
      <c r="S1" s="313"/>
      <c r="T1" s="313"/>
      <c r="U1" s="313"/>
      <c r="V1" s="313"/>
      <c r="W1" s="314"/>
      <c r="X1" s="312" t="s">
        <v>113</v>
      </c>
      <c r="Y1" s="313"/>
      <c r="Z1" s="313"/>
      <c r="AA1" s="313"/>
      <c r="AB1" s="313"/>
      <c r="AC1" s="313"/>
      <c r="AD1" s="314"/>
      <c r="AE1" s="313" t="s">
        <v>114</v>
      </c>
      <c r="AF1" s="313"/>
      <c r="AG1" s="313"/>
      <c r="AH1" s="313"/>
      <c r="AI1" s="314"/>
      <c r="AJ1" s="379" t="s">
        <v>5</v>
      </c>
      <c r="AK1" s="144" t="s">
        <v>7</v>
      </c>
      <c r="AL1" s="145" t="s">
        <v>9</v>
      </c>
    </row>
    <row r="2" spans="2:43" ht="8.4499999999999993" customHeight="1" thickBot="1" x14ac:dyDescent="0.25">
      <c r="C2" s="41"/>
      <c r="D2" s="372"/>
      <c r="E2" s="95">
        <v>1</v>
      </c>
      <c r="F2" s="132">
        <v>2</v>
      </c>
      <c r="G2" s="132">
        <v>3</v>
      </c>
      <c r="H2" s="132">
        <v>4</v>
      </c>
      <c r="I2" s="133">
        <v>5</v>
      </c>
      <c r="J2" s="95">
        <v>6</v>
      </c>
      <c r="K2" s="132">
        <v>7</v>
      </c>
      <c r="L2" s="132">
        <v>8</v>
      </c>
      <c r="M2" s="132">
        <v>9</v>
      </c>
      <c r="N2" s="132">
        <v>10</v>
      </c>
      <c r="O2" s="132">
        <v>11</v>
      </c>
      <c r="P2" s="133">
        <v>12</v>
      </c>
      <c r="Q2" s="95">
        <v>13</v>
      </c>
      <c r="R2" s="132">
        <v>14</v>
      </c>
      <c r="S2" s="132">
        <v>15</v>
      </c>
      <c r="T2" s="132">
        <v>16</v>
      </c>
      <c r="U2" s="132">
        <v>17</v>
      </c>
      <c r="V2" s="132">
        <v>18</v>
      </c>
      <c r="W2" s="133">
        <v>19</v>
      </c>
      <c r="X2" s="95">
        <v>20</v>
      </c>
      <c r="Y2" s="132">
        <v>21</v>
      </c>
      <c r="Z2" s="132">
        <v>22</v>
      </c>
      <c r="AA2" s="132">
        <v>23</v>
      </c>
      <c r="AB2" s="132">
        <v>24</v>
      </c>
      <c r="AC2" s="132">
        <v>25</v>
      </c>
      <c r="AD2" s="133">
        <v>26</v>
      </c>
      <c r="AE2" s="134">
        <v>27</v>
      </c>
      <c r="AF2" s="132">
        <v>28</v>
      </c>
      <c r="AG2" s="132">
        <v>29</v>
      </c>
      <c r="AH2" s="132">
        <v>30</v>
      </c>
      <c r="AI2" s="133">
        <v>31</v>
      </c>
      <c r="AJ2" s="380"/>
      <c r="AK2" s="192">
        <v>23</v>
      </c>
      <c r="AL2" s="192">
        <f>AK2*8</f>
        <v>184</v>
      </c>
    </row>
    <row r="3" spans="2:43" ht="17.100000000000001" customHeight="1" x14ac:dyDescent="0.2">
      <c r="C3" s="99">
        <v>1</v>
      </c>
      <c r="D3" s="138" t="s">
        <v>6</v>
      </c>
      <c r="E3" s="152"/>
      <c r="F3" s="153"/>
      <c r="G3" s="153"/>
      <c r="H3" s="154"/>
      <c r="I3" s="155"/>
      <c r="J3" s="156"/>
      <c r="K3" s="153"/>
      <c r="L3" s="157"/>
      <c r="M3" s="153"/>
      <c r="N3" s="153"/>
      <c r="O3" s="158"/>
      <c r="P3" s="155"/>
      <c r="Q3" s="156"/>
      <c r="R3" s="157"/>
      <c r="S3" s="157"/>
      <c r="T3" s="153"/>
      <c r="U3" s="153"/>
      <c r="V3" s="154"/>
      <c r="W3" s="155"/>
      <c r="X3" s="152"/>
      <c r="Y3" s="159"/>
      <c r="Z3" s="160"/>
      <c r="AA3" s="160"/>
      <c r="AB3" s="153"/>
      <c r="AC3" s="154"/>
      <c r="AD3" s="155"/>
      <c r="AE3" s="161"/>
      <c r="AF3" s="160"/>
      <c r="AG3" s="157"/>
      <c r="AH3" s="153"/>
      <c r="AI3" s="162"/>
      <c r="AJ3" s="163">
        <f>SUM(E3:AI3)</f>
        <v>0</v>
      </c>
      <c r="AK3" s="272" t="s">
        <v>220</v>
      </c>
      <c r="AL3" s="274">
        <f>AJ3+AJ5+AJ7</f>
        <v>0</v>
      </c>
    </row>
    <row r="4" spans="2:43" ht="9.9499999999999993" customHeight="1" x14ac:dyDescent="0.2">
      <c r="B4" s="135"/>
      <c r="C4" s="99"/>
      <c r="D4" s="85" t="s">
        <v>107</v>
      </c>
      <c r="E4" s="217"/>
      <c r="F4" s="218"/>
      <c r="G4" s="218"/>
      <c r="H4" s="219"/>
      <c r="I4" s="220"/>
      <c r="J4" s="221"/>
      <c r="K4" s="222"/>
      <c r="L4" s="223"/>
      <c r="M4" s="224"/>
      <c r="N4" s="218"/>
      <c r="O4" s="219"/>
      <c r="P4" s="220"/>
      <c r="Q4" s="225"/>
      <c r="R4" s="226"/>
      <c r="S4" s="223"/>
      <c r="T4" s="218"/>
      <c r="U4" s="218"/>
      <c r="V4" s="219"/>
      <c r="W4" s="220"/>
      <c r="X4" s="217"/>
      <c r="Y4" s="223"/>
      <c r="Z4" s="223"/>
      <c r="AA4" s="223"/>
      <c r="AB4" s="223"/>
      <c r="AC4" s="219"/>
      <c r="AD4" s="220"/>
      <c r="AE4" s="227"/>
      <c r="AF4" s="228"/>
      <c r="AG4" s="223"/>
      <c r="AH4" s="218"/>
      <c r="AI4" s="229"/>
      <c r="AJ4" s="164"/>
      <c r="AK4" s="273"/>
      <c r="AL4" s="275"/>
    </row>
    <row r="5" spans="2:43" ht="9.9499999999999993" customHeight="1" x14ac:dyDescent="0.2">
      <c r="C5" s="381">
        <v>2</v>
      </c>
      <c r="D5" s="382" t="s">
        <v>8</v>
      </c>
      <c r="E5" s="369"/>
      <c r="F5" s="302"/>
      <c r="G5" s="302"/>
      <c r="H5" s="302"/>
      <c r="I5" s="342"/>
      <c r="J5" s="375"/>
      <c r="K5" s="377"/>
      <c r="L5" s="302"/>
      <c r="M5" s="302"/>
      <c r="N5" s="302"/>
      <c r="O5" s="302"/>
      <c r="P5" s="342"/>
      <c r="Q5" s="369"/>
      <c r="R5" s="302"/>
      <c r="S5" s="302"/>
      <c r="T5" s="302"/>
      <c r="U5" s="302"/>
      <c r="V5" s="302"/>
      <c r="W5" s="342"/>
      <c r="X5" s="369"/>
      <c r="Y5" s="302"/>
      <c r="Z5" s="302"/>
      <c r="AA5" s="302"/>
      <c r="AB5" s="302"/>
      <c r="AC5" s="302"/>
      <c r="AD5" s="342"/>
      <c r="AE5" s="369"/>
      <c r="AF5" s="302"/>
      <c r="AG5" s="302"/>
      <c r="AH5" s="302"/>
      <c r="AI5" s="342"/>
      <c r="AJ5" s="373">
        <f>SUM(E5:AI6)</f>
        <v>0</v>
      </c>
      <c r="AK5" s="165" t="s">
        <v>166</v>
      </c>
      <c r="AL5" s="166">
        <v>0</v>
      </c>
    </row>
    <row r="6" spans="2:43" ht="9.9499999999999993" customHeight="1" x14ac:dyDescent="0.2">
      <c r="C6" s="381"/>
      <c r="D6" s="383"/>
      <c r="E6" s="370"/>
      <c r="F6" s="371"/>
      <c r="G6" s="371"/>
      <c r="H6" s="371"/>
      <c r="I6" s="343"/>
      <c r="J6" s="376"/>
      <c r="K6" s="378"/>
      <c r="L6" s="371"/>
      <c r="M6" s="371"/>
      <c r="N6" s="371"/>
      <c r="O6" s="371"/>
      <c r="P6" s="343"/>
      <c r="Q6" s="370"/>
      <c r="R6" s="371"/>
      <c r="S6" s="371"/>
      <c r="T6" s="371"/>
      <c r="U6" s="371"/>
      <c r="V6" s="371"/>
      <c r="W6" s="343"/>
      <c r="X6" s="370"/>
      <c r="Y6" s="371"/>
      <c r="Z6" s="371"/>
      <c r="AA6" s="371"/>
      <c r="AB6" s="371"/>
      <c r="AC6" s="371"/>
      <c r="AD6" s="343"/>
      <c r="AE6" s="370"/>
      <c r="AF6" s="371"/>
      <c r="AG6" s="371"/>
      <c r="AH6" s="371"/>
      <c r="AI6" s="343"/>
      <c r="AJ6" s="374"/>
      <c r="AK6" s="165" t="s">
        <v>168</v>
      </c>
      <c r="AL6" s="166">
        <f>E10+J10+Q10</f>
        <v>-104</v>
      </c>
    </row>
    <row r="7" spans="2:43" ht="9.9499999999999993" customHeight="1" x14ac:dyDescent="0.2">
      <c r="C7" s="381">
        <v>3</v>
      </c>
      <c r="D7" s="383" t="s">
        <v>10</v>
      </c>
      <c r="E7" s="369"/>
      <c r="F7" s="302"/>
      <c r="G7" s="302"/>
      <c r="H7" s="302"/>
      <c r="I7" s="342"/>
      <c r="J7" s="375"/>
      <c r="K7" s="377"/>
      <c r="L7" s="302"/>
      <c r="M7" s="302"/>
      <c r="N7" s="302"/>
      <c r="O7" s="302"/>
      <c r="P7" s="342"/>
      <c r="Q7" s="369"/>
      <c r="R7" s="302"/>
      <c r="S7" s="302"/>
      <c r="T7" s="302"/>
      <c r="U7" s="302"/>
      <c r="V7" s="302"/>
      <c r="W7" s="342"/>
      <c r="X7" s="369"/>
      <c r="Y7" s="302"/>
      <c r="Z7" s="302"/>
      <c r="AA7" s="302"/>
      <c r="AB7" s="302"/>
      <c r="AC7" s="302"/>
      <c r="AD7" s="342"/>
      <c r="AE7" s="369"/>
      <c r="AF7" s="302"/>
      <c r="AG7" s="302"/>
      <c r="AH7" s="302"/>
      <c r="AI7" s="342"/>
      <c r="AJ7" s="373">
        <f>SUM(E7:AI8)</f>
        <v>0</v>
      </c>
      <c r="AK7" s="165" t="s">
        <v>167</v>
      </c>
      <c r="AL7" s="166">
        <v>0</v>
      </c>
    </row>
    <row r="8" spans="2:43" ht="9.9499999999999993" customHeight="1" x14ac:dyDescent="0.2">
      <c r="C8" s="381"/>
      <c r="D8" s="384"/>
      <c r="E8" s="370"/>
      <c r="F8" s="371"/>
      <c r="G8" s="371"/>
      <c r="H8" s="371"/>
      <c r="I8" s="343"/>
      <c r="J8" s="376"/>
      <c r="K8" s="378"/>
      <c r="L8" s="371"/>
      <c r="M8" s="371"/>
      <c r="N8" s="371"/>
      <c r="O8" s="371"/>
      <c r="P8" s="343"/>
      <c r="Q8" s="370"/>
      <c r="R8" s="371"/>
      <c r="S8" s="371"/>
      <c r="T8" s="371"/>
      <c r="U8" s="371"/>
      <c r="V8" s="371"/>
      <c r="W8" s="343"/>
      <c r="X8" s="370"/>
      <c r="Y8" s="371"/>
      <c r="Z8" s="371"/>
      <c r="AA8" s="371"/>
      <c r="AB8" s="371"/>
      <c r="AC8" s="371"/>
      <c r="AD8" s="343"/>
      <c r="AE8" s="370"/>
      <c r="AF8" s="371"/>
      <c r="AG8" s="371"/>
      <c r="AH8" s="371"/>
      <c r="AI8" s="343"/>
      <c r="AJ8" s="374"/>
      <c r="AK8" s="165" t="s">
        <v>169</v>
      </c>
      <c r="AL8" s="166">
        <f>E11+J11+Q11</f>
        <v>0</v>
      </c>
    </row>
    <row r="9" spans="2:43" ht="9.9499999999999993" customHeight="1" x14ac:dyDescent="0.2">
      <c r="C9" s="99">
        <v>4</v>
      </c>
      <c r="D9" s="140" t="s">
        <v>58</v>
      </c>
      <c r="E9" s="326">
        <f>SUM(E3:I3,E5:I8)</f>
        <v>0</v>
      </c>
      <c r="F9" s="335"/>
      <c r="G9" s="335"/>
      <c r="H9" s="335"/>
      <c r="I9" s="327"/>
      <c r="J9" s="326">
        <f>SUM(J3:P3,J5:P8)</f>
        <v>0</v>
      </c>
      <c r="K9" s="335"/>
      <c r="L9" s="335"/>
      <c r="M9" s="335"/>
      <c r="N9" s="335"/>
      <c r="O9" s="335"/>
      <c r="P9" s="327"/>
      <c r="Q9" s="326">
        <f>SUM(Q3:W3,Q5:W8)</f>
        <v>0</v>
      </c>
      <c r="R9" s="335"/>
      <c r="S9" s="335"/>
      <c r="T9" s="335"/>
      <c r="U9" s="335"/>
      <c r="V9" s="335"/>
      <c r="W9" s="327"/>
      <c r="X9" s="326">
        <f>SUM(X3:AD3,X5:AD8)</f>
        <v>0</v>
      </c>
      <c r="Y9" s="335"/>
      <c r="Z9" s="335"/>
      <c r="AA9" s="335"/>
      <c r="AB9" s="335"/>
      <c r="AC9" s="335"/>
      <c r="AD9" s="327"/>
      <c r="AE9" s="348"/>
      <c r="AF9" s="348"/>
      <c r="AG9" s="348"/>
      <c r="AH9" s="348"/>
      <c r="AI9" s="349"/>
      <c r="AJ9" s="280"/>
      <c r="AK9" s="165" t="s">
        <v>170</v>
      </c>
      <c r="AL9" s="166"/>
    </row>
    <row r="10" spans="2:43" ht="9.9499999999999993" customHeight="1" x14ac:dyDescent="0.2">
      <c r="C10" s="136"/>
      <c r="D10" s="138" t="s">
        <v>163</v>
      </c>
      <c r="E10" s="316">
        <f>E9-E11-24</f>
        <v>-24</v>
      </c>
      <c r="F10" s="317"/>
      <c r="G10" s="317"/>
      <c r="H10" s="317"/>
      <c r="I10" s="318"/>
      <c r="J10" s="316">
        <f>J9-J11-$B$38</f>
        <v>-40</v>
      </c>
      <c r="K10" s="317"/>
      <c r="L10" s="317"/>
      <c r="M10" s="317"/>
      <c r="N10" s="317"/>
      <c r="O10" s="317"/>
      <c r="P10" s="318"/>
      <c r="Q10" s="362">
        <f>Q9-Q11-$B$38</f>
        <v>-40</v>
      </c>
      <c r="R10" s="317"/>
      <c r="S10" s="317"/>
      <c r="T10" s="317"/>
      <c r="U10" s="317"/>
      <c r="V10" s="317"/>
      <c r="W10" s="318"/>
      <c r="X10" s="316">
        <f>X9-X11-$B$38</f>
        <v>-40</v>
      </c>
      <c r="Y10" s="317"/>
      <c r="Z10" s="317"/>
      <c r="AA10" s="317"/>
      <c r="AB10" s="317"/>
      <c r="AC10" s="317"/>
      <c r="AD10" s="318"/>
      <c r="AE10" s="319"/>
      <c r="AF10" s="320"/>
      <c r="AG10" s="320"/>
      <c r="AH10" s="320"/>
      <c r="AI10" s="321"/>
      <c r="AJ10" s="281"/>
      <c r="AK10" s="165" t="s">
        <v>171</v>
      </c>
      <c r="AL10" s="166">
        <f>AL5+AL6+AL9</f>
        <v>-104</v>
      </c>
    </row>
    <row r="11" spans="2:43" ht="9.9499999999999993" customHeight="1" thickBot="1" x14ac:dyDescent="0.25">
      <c r="C11" s="136"/>
      <c r="D11" s="138" t="s">
        <v>164</v>
      </c>
      <c r="E11" s="316">
        <f>IF(E9-24&lt;5,0,E9-29)</f>
        <v>0</v>
      </c>
      <c r="F11" s="317"/>
      <c r="G11" s="317"/>
      <c r="H11" s="317"/>
      <c r="I11" s="318"/>
      <c r="J11" s="316">
        <f>IF(J9&gt;$B$39,J9-$B$39,0)</f>
        <v>0</v>
      </c>
      <c r="K11" s="317"/>
      <c r="L11" s="317"/>
      <c r="M11" s="317"/>
      <c r="N11" s="317"/>
      <c r="O11" s="317"/>
      <c r="P11" s="318"/>
      <c r="Q11" s="316">
        <f>IF(Q9&gt;$B$39,Q9-$B$39,0)</f>
        <v>0</v>
      </c>
      <c r="R11" s="317"/>
      <c r="S11" s="317"/>
      <c r="T11" s="317"/>
      <c r="U11" s="317"/>
      <c r="V11" s="317"/>
      <c r="W11" s="318"/>
      <c r="X11" s="316">
        <f>IF(X9&gt;$B$39,X9-$B$39,0)</f>
        <v>0</v>
      </c>
      <c r="Y11" s="317"/>
      <c r="Z11" s="317"/>
      <c r="AA11" s="317"/>
      <c r="AB11" s="317"/>
      <c r="AC11" s="317"/>
      <c r="AD11" s="318"/>
      <c r="AE11" s="319"/>
      <c r="AF11" s="320"/>
      <c r="AG11" s="320"/>
      <c r="AH11" s="320"/>
      <c r="AI11" s="321"/>
      <c r="AJ11" s="281"/>
      <c r="AK11" s="167" t="s">
        <v>172</v>
      </c>
      <c r="AL11" s="168">
        <f>AL7+AL8</f>
        <v>0</v>
      </c>
    </row>
    <row r="12" spans="2:43" ht="8.4499999999999993" customHeight="1" thickBot="1" x14ac:dyDescent="0.25">
      <c r="C12" s="147">
        <v>5</v>
      </c>
      <c r="D12" s="202" t="s">
        <v>61</v>
      </c>
      <c r="E12" s="203"/>
      <c r="F12" s="204"/>
      <c r="G12" s="204"/>
      <c r="H12" s="204"/>
      <c r="I12" s="205"/>
      <c r="J12" s="203"/>
      <c r="K12" s="204"/>
      <c r="L12" s="204"/>
      <c r="M12" s="204"/>
      <c r="N12" s="204"/>
      <c r="O12" s="204"/>
      <c r="P12" s="205"/>
      <c r="Q12" s="203"/>
      <c r="R12" s="204"/>
      <c r="S12" s="204"/>
      <c r="T12" s="204"/>
      <c r="U12" s="204"/>
      <c r="V12" s="204"/>
      <c r="W12" s="205"/>
      <c r="X12" s="203"/>
      <c r="Y12" s="204"/>
      <c r="Z12" s="204"/>
      <c r="AA12" s="204"/>
      <c r="AB12" s="204"/>
      <c r="AC12" s="204"/>
      <c r="AD12" s="205"/>
      <c r="AE12" s="204"/>
      <c r="AF12" s="204"/>
      <c r="AG12" s="204"/>
      <c r="AH12" s="204"/>
      <c r="AI12" s="205"/>
      <c r="AJ12" s="305"/>
      <c r="AK12" s="276"/>
      <c r="AL12" s="277"/>
      <c r="AQ12" s="92"/>
    </row>
    <row r="13" spans="2:43" ht="8.1" customHeight="1" thickBot="1" x14ac:dyDescent="0.25">
      <c r="C13" s="385"/>
      <c r="D13" s="388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  <c r="AL13" s="389"/>
    </row>
    <row r="14" spans="2:43" ht="8.4499999999999993" customHeight="1" x14ac:dyDescent="0.2">
      <c r="C14" s="386"/>
      <c r="D14" s="390" t="s">
        <v>11</v>
      </c>
      <c r="E14" s="399" t="s">
        <v>114</v>
      </c>
      <c r="F14" s="399"/>
      <c r="G14" s="399" t="s">
        <v>115</v>
      </c>
      <c r="H14" s="399"/>
      <c r="I14" s="399"/>
      <c r="J14" s="399"/>
      <c r="K14" s="399"/>
      <c r="L14" s="399"/>
      <c r="M14" s="399"/>
      <c r="N14" s="399" t="s">
        <v>116</v>
      </c>
      <c r="O14" s="399"/>
      <c r="P14" s="399"/>
      <c r="Q14" s="399"/>
      <c r="R14" s="399"/>
      <c r="S14" s="399"/>
      <c r="T14" s="399"/>
      <c r="U14" s="399" t="s">
        <v>117</v>
      </c>
      <c r="V14" s="399"/>
      <c r="W14" s="399"/>
      <c r="X14" s="399"/>
      <c r="Y14" s="399"/>
      <c r="Z14" s="399"/>
      <c r="AA14" s="399"/>
      <c r="AB14" s="399" t="s">
        <v>118</v>
      </c>
      <c r="AC14" s="399"/>
      <c r="AD14" s="399"/>
      <c r="AE14" s="399"/>
      <c r="AF14" s="399"/>
      <c r="AG14" s="363"/>
      <c r="AH14" s="364"/>
      <c r="AI14" s="365"/>
      <c r="AJ14" s="392" t="s">
        <v>5</v>
      </c>
      <c r="AK14" s="144" t="s">
        <v>17</v>
      </c>
      <c r="AL14" s="145" t="s">
        <v>18</v>
      </c>
    </row>
    <row r="15" spans="2:43" ht="8.4499999999999993" customHeight="1" thickBot="1" x14ac:dyDescent="0.25">
      <c r="C15" s="387"/>
      <c r="D15" s="391"/>
      <c r="E15" s="95">
        <v>1</v>
      </c>
      <c r="F15" s="133">
        <v>2</v>
      </c>
      <c r="G15" s="95">
        <v>3</v>
      </c>
      <c r="H15" s="132">
        <v>4</v>
      </c>
      <c r="I15" s="132">
        <v>5</v>
      </c>
      <c r="J15" s="132">
        <v>6</v>
      </c>
      <c r="K15" s="132">
        <v>7</v>
      </c>
      <c r="L15" s="132">
        <v>8</v>
      </c>
      <c r="M15" s="133">
        <v>9</v>
      </c>
      <c r="N15" s="95">
        <v>10</v>
      </c>
      <c r="O15" s="132">
        <v>11</v>
      </c>
      <c r="P15" s="132">
        <v>12</v>
      </c>
      <c r="Q15" s="132">
        <v>13</v>
      </c>
      <c r="R15" s="132">
        <v>14</v>
      </c>
      <c r="S15" s="132">
        <v>15</v>
      </c>
      <c r="T15" s="133">
        <v>16</v>
      </c>
      <c r="U15" s="134">
        <v>17</v>
      </c>
      <c r="V15" s="131">
        <v>18</v>
      </c>
      <c r="W15" s="132">
        <v>19</v>
      </c>
      <c r="X15" s="132">
        <v>20</v>
      </c>
      <c r="Y15" s="132">
        <v>21</v>
      </c>
      <c r="Z15" s="132">
        <v>22</v>
      </c>
      <c r="AA15" s="133">
        <v>23</v>
      </c>
      <c r="AB15" s="134">
        <v>24</v>
      </c>
      <c r="AC15" s="132">
        <v>25</v>
      </c>
      <c r="AD15" s="132">
        <v>26</v>
      </c>
      <c r="AE15" s="132">
        <v>27</v>
      </c>
      <c r="AF15" s="133">
        <v>28</v>
      </c>
      <c r="AG15" s="366"/>
      <c r="AH15" s="367"/>
      <c r="AI15" s="368"/>
      <c r="AJ15" s="393"/>
      <c r="AK15" s="193">
        <v>20</v>
      </c>
      <c r="AL15" s="193">
        <f>AK15*8</f>
        <v>160</v>
      </c>
    </row>
    <row r="16" spans="2:43" ht="17.100000000000001" customHeight="1" x14ac:dyDescent="0.2">
      <c r="C16" s="99">
        <v>1</v>
      </c>
      <c r="D16" s="138" t="s">
        <v>6</v>
      </c>
      <c r="E16" s="169"/>
      <c r="F16" s="155"/>
      <c r="G16" s="157"/>
      <c r="H16" s="153"/>
      <c r="I16" s="157"/>
      <c r="J16" s="153"/>
      <c r="K16" s="153"/>
      <c r="L16" s="154"/>
      <c r="M16" s="155"/>
      <c r="N16" s="157"/>
      <c r="O16" s="153"/>
      <c r="P16" s="157"/>
      <c r="Q16" s="153"/>
      <c r="R16" s="153"/>
      <c r="S16" s="154"/>
      <c r="T16" s="155"/>
      <c r="U16" s="157"/>
      <c r="V16" s="153"/>
      <c r="W16" s="157"/>
      <c r="X16" s="153"/>
      <c r="Y16" s="153"/>
      <c r="Z16" s="154"/>
      <c r="AA16" s="155"/>
      <c r="AB16" s="157"/>
      <c r="AC16" s="153"/>
      <c r="AD16" s="157"/>
      <c r="AE16" s="153"/>
      <c r="AF16" s="162"/>
      <c r="AG16" s="400"/>
      <c r="AH16" s="401"/>
      <c r="AI16" s="402"/>
      <c r="AJ16" s="170">
        <f>SUM(E16:AF16)</f>
        <v>0</v>
      </c>
      <c r="AK16" s="272" t="s">
        <v>221</v>
      </c>
      <c r="AL16" s="274">
        <f>AJ16+AJ18+AJ20</f>
        <v>0</v>
      </c>
    </row>
    <row r="17" spans="3:38" ht="9.9499999999999993" customHeight="1" x14ac:dyDescent="0.2">
      <c r="C17" s="51"/>
      <c r="D17" s="85" t="s">
        <v>107</v>
      </c>
      <c r="E17" s="230"/>
      <c r="F17" s="220"/>
      <c r="G17" s="227"/>
      <c r="H17" s="223"/>
      <c r="I17" s="231"/>
      <c r="J17" s="232"/>
      <c r="K17" s="223"/>
      <c r="L17" s="219"/>
      <c r="M17" s="220"/>
      <c r="N17" s="233"/>
      <c r="O17" s="234"/>
      <c r="P17" s="232"/>
      <c r="Q17" s="223"/>
      <c r="R17" s="223"/>
      <c r="S17" s="219"/>
      <c r="T17" s="220"/>
      <c r="U17" s="233"/>
      <c r="V17" s="222"/>
      <c r="W17" s="231"/>
      <c r="X17" s="223"/>
      <c r="Y17" s="223"/>
      <c r="Z17" s="219"/>
      <c r="AA17" s="220"/>
      <c r="AB17" s="233"/>
      <c r="AC17" s="222"/>
      <c r="AD17" s="231"/>
      <c r="AE17" s="218"/>
      <c r="AF17" s="229"/>
      <c r="AG17" s="403"/>
      <c r="AH17" s="404"/>
      <c r="AI17" s="405"/>
      <c r="AJ17" s="172"/>
      <c r="AK17" s="273"/>
      <c r="AL17" s="275"/>
    </row>
    <row r="18" spans="3:38" ht="9.9499999999999993" customHeight="1" x14ac:dyDescent="0.2">
      <c r="C18" s="395">
        <v>2</v>
      </c>
      <c r="D18" s="383" t="s">
        <v>8</v>
      </c>
      <c r="E18" s="328"/>
      <c r="F18" s="352"/>
      <c r="G18" s="355"/>
      <c r="H18" s="322"/>
      <c r="I18" s="322"/>
      <c r="J18" s="322"/>
      <c r="K18" s="322"/>
      <c r="L18" s="322"/>
      <c r="M18" s="352"/>
      <c r="N18" s="355"/>
      <c r="O18" s="359"/>
      <c r="P18" s="315"/>
      <c r="Q18" s="355"/>
      <c r="R18" s="322"/>
      <c r="S18" s="322"/>
      <c r="T18" s="352"/>
      <c r="U18" s="355"/>
      <c r="V18" s="322"/>
      <c r="W18" s="357"/>
      <c r="X18" s="322"/>
      <c r="Y18" s="322"/>
      <c r="Z18" s="322"/>
      <c r="AA18" s="352"/>
      <c r="AB18" s="355"/>
      <c r="AC18" s="322"/>
      <c r="AD18" s="357"/>
      <c r="AE18" s="322"/>
      <c r="AF18" s="352"/>
      <c r="AG18" s="403"/>
      <c r="AH18" s="404"/>
      <c r="AI18" s="405"/>
      <c r="AJ18" s="397">
        <f>SUM(E18:AF19)</f>
        <v>0</v>
      </c>
      <c r="AK18" s="165" t="s">
        <v>174</v>
      </c>
      <c r="AL18" s="166">
        <f>AL10</f>
        <v>-104</v>
      </c>
    </row>
    <row r="19" spans="3:38" ht="9.9499999999999993" customHeight="1" x14ac:dyDescent="0.2">
      <c r="C19" s="396"/>
      <c r="D19" s="384"/>
      <c r="E19" s="329"/>
      <c r="F19" s="353"/>
      <c r="G19" s="356"/>
      <c r="H19" s="323"/>
      <c r="I19" s="323"/>
      <c r="J19" s="323"/>
      <c r="K19" s="323"/>
      <c r="L19" s="323"/>
      <c r="M19" s="353"/>
      <c r="N19" s="356"/>
      <c r="O19" s="360"/>
      <c r="P19" s="315"/>
      <c r="Q19" s="356"/>
      <c r="R19" s="323"/>
      <c r="S19" s="323"/>
      <c r="T19" s="353"/>
      <c r="U19" s="356"/>
      <c r="V19" s="323"/>
      <c r="W19" s="358"/>
      <c r="X19" s="323"/>
      <c r="Y19" s="323"/>
      <c r="Z19" s="323"/>
      <c r="AA19" s="353"/>
      <c r="AB19" s="356"/>
      <c r="AC19" s="323"/>
      <c r="AD19" s="358"/>
      <c r="AE19" s="323"/>
      <c r="AF19" s="353"/>
      <c r="AG19" s="403"/>
      <c r="AH19" s="404"/>
      <c r="AI19" s="405"/>
      <c r="AJ19" s="398"/>
      <c r="AK19" s="165" t="s">
        <v>175</v>
      </c>
      <c r="AL19" s="166">
        <f>X10+AE10+E23+G23+N23+U23</f>
        <v>-200</v>
      </c>
    </row>
    <row r="20" spans="3:38" ht="9.9499999999999993" customHeight="1" x14ac:dyDescent="0.2">
      <c r="C20" s="395">
        <v>3</v>
      </c>
      <c r="D20" s="383" t="s">
        <v>10</v>
      </c>
      <c r="E20" s="328"/>
      <c r="F20" s="352"/>
      <c r="G20" s="355"/>
      <c r="H20" s="322"/>
      <c r="I20" s="357"/>
      <c r="J20" s="322"/>
      <c r="K20" s="322"/>
      <c r="L20" s="322"/>
      <c r="M20" s="352"/>
      <c r="N20" s="355"/>
      <c r="O20" s="322"/>
      <c r="P20" s="394"/>
      <c r="Q20" s="322"/>
      <c r="R20" s="315"/>
      <c r="S20" s="322"/>
      <c r="T20" s="352"/>
      <c r="U20" s="355"/>
      <c r="V20" s="322"/>
      <c r="W20" s="357"/>
      <c r="X20" s="322"/>
      <c r="Y20" s="322"/>
      <c r="Z20" s="322"/>
      <c r="AA20" s="352"/>
      <c r="AB20" s="355"/>
      <c r="AC20" s="322"/>
      <c r="AD20" s="357"/>
      <c r="AE20" s="322"/>
      <c r="AF20" s="352"/>
      <c r="AG20" s="403"/>
      <c r="AH20" s="404"/>
      <c r="AI20" s="405"/>
      <c r="AJ20" s="397">
        <f>SUM(E20:AF21)</f>
        <v>0</v>
      </c>
      <c r="AK20" s="165" t="s">
        <v>176</v>
      </c>
      <c r="AL20" s="166">
        <f>AL11</f>
        <v>0</v>
      </c>
    </row>
    <row r="21" spans="3:38" ht="9.9499999999999993" customHeight="1" x14ac:dyDescent="0.2">
      <c r="C21" s="396"/>
      <c r="D21" s="384"/>
      <c r="E21" s="329"/>
      <c r="F21" s="353"/>
      <c r="G21" s="356"/>
      <c r="H21" s="323"/>
      <c r="I21" s="358"/>
      <c r="J21" s="323"/>
      <c r="K21" s="323"/>
      <c r="L21" s="323"/>
      <c r="M21" s="353"/>
      <c r="N21" s="356"/>
      <c r="O21" s="323"/>
      <c r="P21" s="358"/>
      <c r="Q21" s="323"/>
      <c r="R21" s="315"/>
      <c r="S21" s="323"/>
      <c r="T21" s="353"/>
      <c r="U21" s="356"/>
      <c r="V21" s="323"/>
      <c r="W21" s="358"/>
      <c r="X21" s="323"/>
      <c r="Y21" s="323"/>
      <c r="Z21" s="323"/>
      <c r="AA21" s="353"/>
      <c r="AB21" s="356"/>
      <c r="AC21" s="323"/>
      <c r="AD21" s="358"/>
      <c r="AE21" s="323"/>
      <c r="AF21" s="353"/>
      <c r="AG21" s="403"/>
      <c r="AH21" s="404"/>
      <c r="AI21" s="405"/>
      <c r="AJ21" s="398"/>
      <c r="AK21" s="165" t="s">
        <v>177</v>
      </c>
      <c r="AL21" s="166">
        <f>X11+AE11+E24+G24+N24+U24</f>
        <v>0</v>
      </c>
    </row>
    <row r="22" spans="3:38" ht="9.9499999999999993" customHeight="1" x14ac:dyDescent="0.2">
      <c r="C22" s="99">
        <v>4</v>
      </c>
      <c r="D22" s="140" t="s">
        <v>58</v>
      </c>
      <c r="E22" s="326">
        <f>SUM(AE3:AI3,AE5:AI8,E16:F16,E18:F21)</f>
        <v>0</v>
      </c>
      <c r="F22" s="327"/>
      <c r="G22" s="326">
        <f>SUM(G16:M16,G18:M21)</f>
        <v>0</v>
      </c>
      <c r="H22" s="335"/>
      <c r="I22" s="335"/>
      <c r="J22" s="335"/>
      <c r="K22" s="335"/>
      <c r="L22" s="335"/>
      <c r="M22" s="327"/>
      <c r="N22" s="326">
        <f>SUM(N16:T16,N18:T21)</f>
        <v>0</v>
      </c>
      <c r="O22" s="335"/>
      <c r="P22" s="335"/>
      <c r="Q22" s="335"/>
      <c r="R22" s="335"/>
      <c r="S22" s="335"/>
      <c r="T22" s="327"/>
      <c r="U22" s="326">
        <f>SUM(U16:AA16,U18:AA21)</f>
        <v>0</v>
      </c>
      <c r="V22" s="335"/>
      <c r="W22" s="335"/>
      <c r="X22" s="335"/>
      <c r="Y22" s="335"/>
      <c r="Z22" s="335"/>
      <c r="AA22" s="327"/>
      <c r="AB22" s="338"/>
      <c r="AC22" s="341"/>
      <c r="AD22" s="341"/>
      <c r="AE22" s="341"/>
      <c r="AF22" s="339"/>
      <c r="AG22" s="403"/>
      <c r="AH22" s="404"/>
      <c r="AI22" s="405"/>
      <c r="AJ22" s="187"/>
      <c r="AK22" s="165" t="s">
        <v>170</v>
      </c>
      <c r="AL22" s="166"/>
    </row>
    <row r="23" spans="3:38" ht="9.9499999999999993" customHeight="1" x14ac:dyDescent="0.2">
      <c r="C23" s="51"/>
      <c r="D23" s="138" t="s">
        <v>163</v>
      </c>
      <c r="E23" s="316">
        <f>E22-E24-$B$38</f>
        <v>-40</v>
      </c>
      <c r="F23" s="318"/>
      <c r="G23" s="362">
        <f>G22-G24-$B$38</f>
        <v>-40</v>
      </c>
      <c r="H23" s="317"/>
      <c r="I23" s="317"/>
      <c r="J23" s="317"/>
      <c r="K23" s="317"/>
      <c r="L23" s="317"/>
      <c r="M23" s="318"/>
      <c r="N23" s="316">
        <f>N22-N24-$B$38</f>
        <v>-40</v>
      </c>
      <c r="O23" s="317"/>
      <c r="P23" s="317"/>
      <c r="Q23" s="317"/>
      <c r="R23" s="317"/>
      <c r="S23" s="317"/>
      <c r="T23" s="318"/>
      <c r="U23" s="316">
        <f>U22-U24-$B$38</f>
        <v>-40</v>
      </c>
      <c r="V23" s="317"/>
      <c r="W23" s="317"/>
      <c r="X23" s="317"/>
      <c r="Y23" s="317"/>
      <c r="Z23" s="317"/>
      <c r="AA23" s="318"/>
      <c r="AB23" s="332"/>
      <c r="AC23" s="333"/>
      <c r="AD23" s="333"/>
      <c r="AE23" s="333"/>
      <c r="AF23" s="334"/>
      <c r="AG23" s="403"/>
      <c r="AH23" s="404"/>
      <c r="AI23" s="405"/>
      <c r="AJ23" s="186"/>
      <c r="AK23" s="165" t="s">
        <v>171</v>
      </c>
      <c r="AL23" s="166">
        <f>AL18+AL19+AL22</f>
        <v>-304</v>
      </c>
    </row>
    <row r="24" spans="3:38" ht="9.9499999999999993" customHeight="1" thickBot="1" x14ac:dyDescent="0.25">
      <c r="C24" s="51"/>
      <c r="D24" s="138" t="s">
        <v>164</v>
      </c>
      <c r="E24" s="316">
        <f>IF(E22&gt;$B$39,E22-$B$39,0)</f>
        <v>0</v>
      </c>
      <c r="F24" s="318"/>
      <c r="G24" s="316">
        <f>IF(G22&gt;$B$39,G22-$B$39,0)</f>
        <v>0</v>
      </c>
      <c r="H24" s="317"/>
      <c r="I24" s="317"/>
      <c r="J24" s="317"/>
      <c r="K24" s="317"/>
      <c r="L24" s="317"/>
      <c r="M24" s="318"/>
      <c r="N24" s="316">
        <f>IF(N22&gt;$B$39,N22-$B$39,0)</f>
        <v>0</v>
      </c>
      <c r="O24" s="317"/>
      <c r="P24" s="317"/>
      <c r="Q24" s="317"/>
      <c r="R24" s="317"/>
      <c r="S24" s="317"/>
      <c r="T24" s="318"/>
      <c r="U24" s="316">
        <f>IF(U22&gt;$B$39,U22-$B$39,0)</f>
        <v>0</v>
      </c>
      <c r="V24" s="317"/>
      <c r="W24" s="317"/>
      <c r="X24" s="317"/>
      <c r="Y24" s="317"/>
      <c r="Z24" s="317"/>
      <c r="AA24" s="318"/>
      <c r="AB24" s="293"/>
      <c r="AC24" s="301"/>
      <c r="AD24" s="301"/>
      <c r="AE24" s="301"/>
      <c r="AF24" s="294"/>
      <c r="AG24" s="403"/>
      <c r="AH24" s="404"/>
      <c r="AI24" s="405"/>
      <c r="AJ24" s="186"/>
      <c r="AK24" s="167" t="s">
        <v>172</v>
      </c>
      <c r="AL24" s="168">
        <f>AL20+AL21</f>
        <v>0</v>
      </c>
    </row>
    <row r="25" spans="3:38" ht="8.4499999999999993" customHeight="1" thickBot="1" x14ac:dyDescent="0.25">
      <c r="C25" s="148">
        <v>5</v>
      </c>
      <c r="D25" s="202" t="s">
        <v>61</v>
      </c>
      <c r="E25" s="203"/>
      <c r="F25" s="205"/>
      <c r="G25" s="203"/>
      <c r="H25" s="204"/>
      <c r="I25" s="204"/>
      <c r="J25" s="204"/>
      <c r="K25" s="204"/>
      <c r="L25" s="204"/>
      <c r="M25" s="205"/>
      <c r="N25" s="203"/>
      <c r="O25" s="204"/>
      <c r="P25" s="204"/>
      <c r="Q25" s="204"/>
      <c r="R25" s="204"/>
      <c r="S25" s="204"/>
      <c r="T25" s="205"/>
      <c r="U25" s="203"/>
      <c r="V25" s="204"/>
      <c r="W25" s="204"/>
      <c r="X25" s="204"/>
      <c r="Y25" s="204"/>
      <c r="Z25" s="204"/>
      <c r="AA25" s="205"/>
      <c r="AB25" s="203"/>
      <c r="AC25" s="204"/>
      <c r="AD25" s="204"/>
      <c r="AE25" s="204"/>
      <c r="AF25" s="205"/>
      <c r="AG25" s="406"/>
      <c r="AH25" s="407"/>
      <c r="AI25" s="408"/>
      <c r="AJ25" s="188"/>
      <c r="AK25" s="324"/>
      <c r="AL25" s="325"/>
    </row>
    <row r="26" spans="3:38" ht="8.1" customHeight="1" thickBot="1" x14ac:dyDescent="0.25">
      <c r="C26" s="385"/>
      <c r="D26" s="388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89"/>
      <c r="AL26" s="389"/>
    </row>
    <row r="27" spans="3:38" ht="8.4499999999999993" customHeight="1" x14ac:dyDescent="0.2">
      <c r="C27" s="386"/>
      <c r="D27" s="390" t="s">
        <v>19</v>
      </c>
      <c r="E27" s="312" t="s">
        <v>118</v>
      </c>
      <c r="F27" s="313"/>
      <c r="G27" s="312" t="s">
        <v>119</v>
      </c>
      <c r="H27" s="313"/>
      <c r="I27" s="313"/>
      <c r="J27" s="313"/>
      <c r="K27" s="313"/>
      <c r="L27" s="313"/>
      <c r="M27" s="314"/>
      <c r="N27" s="313" t="s">
        <v>120</v>
      </c>
      <c r="O27" s="313"/>
      <c r="P27" s="313"/>
      <c r="Q27" s="313"/>
      <c r="R27" s="313"/>
      <c r="S27" s="313"/>
      <c r="T27" s="313"/>
      <c r="U27" s="312" t="s">
        <v>121</v>
      </c>
      <c r="V27" s="313"/>
      <c r="W27" s="313"/>
      <c r="X27" s="313"/>
      <c r="Y27" s="313"/>
      <c r="Z27" s="313"/>
      <c r="AA27" s="314"/>
      <c r="AB27" s="313" t="s">
        <v>122</v>
      </c>
      <c r="AC27" s="313"/>
      <c r="AD27" s="313"/>
      <c r="AE27" s="313"/>
      <c r="AF27" s="313"/>
      <c r="AG27" s="313"/>
      <c r="AH27" s="313"/>
      <c r="AI27" s="142" t="s">
        <v>237</v>
      </c>
      <c r="AJ27" s="409" t="s">
        <v>5</v>
      </c>
      <c r="AK27" s="144" t="s">
        <v>24</v>
      </c>
      <c r="AL27" s="145" t="s">
        <v>25</v>
      </c>
    </row>
    <row r="28" spans="3:38" ht="8.4499999999999993" customHeight="1" thickBot="1" x14ac:dyDescent="0.25">
      <c r="C28" s="387"/>
      <c r="D28" s="391"/>
      <c r="E28" s="95">
        <v>1</v>
      </c>
      <c r="F28" s="133">
        <v>2</v>
      </c>
      <c r="G28" s="95">
        <v>3</v>
      </c>
      <c r="H28" s="132">
        <v>4</v>
      </c>
      <c r="I28" s="132">
        <v>5</v>
      </c>
      <c r="J28" s="132">
        <v>6</v>
      </c>
      <c r="K28" s="132">
        <v>7</v>
      </c>
      <c r="L28" s="132">
        <v>8</v>
      </c>
      <c r="M28" s="133">
        <v>9</v>
      </c>
      <c r="N28" s="95">
        <v>10</v>
      </c>
      <c r="O28" s="132">
        <v>11</v>
      </c>
      <c r="P28" s="132">
        <v>12</v>
      </c>
      <c r="Q28" s="132">
        <v>13</v>
      </c>
      <c r="R28" s="132">
        <v>14</v>
      </c>
      <c r="S28" s="132">
        <v>15</v>
      </c>
      <c r="T28" s="133">
        <v>16</v>
      </c>
      <c r="U28" s="95">
        <v>17</v>
      </c>
      <c r="V28" s="132">
        <v>18</v>
      </c>
      <c r="W28" s="132">
        <v>19</v>
      </c>
      <c r="X28" s="132">
        <v>20</v>
      </c>
      <c r="Y28" s="132">
        <v>21</v>
      </c>
      <c r="Z28" s="132">
        <v>22</v>
      </c>
      <c r="AA28" s="133">
        <v>23</v>
      </c>
      <c r="AB28" s="134">
        <v>24</v>
      </c>
      <c r="AC28" s="132">
        <v>25</v>
      </c>
      <c r="AD28" s="132">
        <v>26</v>
      </c>
      <c r="AE28" s="132">
        <v>27</v>
      </c>
      <c r="AF28" s="132">
        <v>28</v>
      </c>
      <c r="AG28" s="132">
        <v>29</v>
      </c>
      <c r="AH28" s="133">
        <v>30</v>
      </c>
      <c r="AI28" s="141">
        <v>31</v>
      </c>
      <c r="AJ28" s="410"/>
      <c r="AK28" s="193">
        <v>21</v>
      </c>
      <c r="AL28" s="193">
        <f>AK28*8</f>
        <v>168</v>
      </c>
    </row>
    <row r="29" spans="3:38" ht="17.100000000000001" customHeight="1" x14ac:dyDescent="0.2">
      <c r="C29" s="99">
        <v>1</v>
      </c>
      <c r="D29" s="138" t="s">
        <v>6</v>
      </c>
      <c r="E29" s="169"/>
      <c r="F29" s="155"/>
      <c r="G29" s="157"/>
      <c r="H29" s="157"/>
      <c r="I29" s="153"/>
      <c r="J29" s="153"/>
      <c r="K29" s="153"/>
      <c r="L29" s="154"/>
      <c r="M29" s="155"/>
      <c r="N29" s="157"/>
      <c r="O29" s="157"/>
      <c r="P29" s="153"/>
      <c r="Q29" s="153"/>
      <c r="R29" s="153"/>
      <c r="S29" s="154"/>
      <c r="T29" s="155"/>
      <c r="U29" s="157"/>
      <c r="V29" s="157"/>
      <c r="W29" s="153"/>
      <c r="X29" s="153"/>
      <c r="Y29" s="153"/>
      <c r="Z29" s="154"/>
      <c r="AA29" s="155"/>
      <c r="AB29" s="157"/>
      <c r="AC29" s="157"/>
      <c r="AD29" s="153"/>
      <c r="AE29" s="153"/>
      <c r="AF29" s="153"/>
      <c r="AG29" s="154"/>
      <c r="AH29" s="155"/>
      <c r="AI29" s="173"/>
      <c r="AJ29" s="163">
        <f>SUM(E29:AI29)</f>
        <v>0</v>
      </c>
      <c r="AK29" s="272" t="s">
        <v>222</v>
      </c>
      <c r="AL29" s="274">
        <f>AJ29+AJ31+AJ33</f>
        <v>0</v>
      </c>
    </row>
    <row r="30" spans="3:38" ht="9.9499999999999993" customHeight="1" x14ac:dyDescent="0.2">
      <c r="C30" s="51"/>
      <c r="D30" s="85" t="s">
        <v>107</v>
      </c>
      <c r="E30" s="230"/>
      <c r="F30" s="220"/>
      <c r="G30" s="217"/>
      <c r="H30" s="228"/>
      <c r="I30" s="223"/>
      <c r="J30" s="223"/>
      <c r="K30" s="223"/>
      <c r="L30" s="219"/>
      <c r="M30" s="220"/>
      <c r="N30" s="227"/>
      <c r="O30" s="228"/>
      <c r="P30" s="223"/>
      <c r="Q30" s="223"/>
      <c r="R30" s="223"/>
      <c r="S30" s="219"/>
      <c r="T30" s="220"/>
      <c r="U30" s="227"/>
      <c r="V30" s="228"/>
      <c r="W30" s="223"/>
      <c r="X30" s="223"/>
      <c r="Y30" s="223"/>
      <c r="Z30" s="219"/>
      <c r="AA30" s="220"/>
      <c r="AB30" s="227"/>
      <c r="AC30" s="228"/>
      <c r="AD30" s="218"/>
      <c r="AE30" s="218"/>
      <c r="AF30" s="218"/>
      <c r="AG30" s="219"/>
      <c r="AH30" s="235"/>
      <c r="AI30" s="233"/>
      <c r="AJ30" s="174"/>
      <c r="AK30" s="273"/>
      <c r="AL30" s="275"/>
    </row>
    <row r="31" spans="3:38" ht="9.9499999999999993" customHeight="1" x14ac:dyDescent="0.2">
      <c r="C31" s="395">
        <v>2</v>
      </c>
      <c r="D31" s="383" t="s">
        <v>8</v>
      </c>
      <c r="E31" s="328"/>
      <c r="F31" s="352"/>
      <c r="G31" s="328"/>
      <c r="H31" s="355"/>
      <c r="I31" s="359"/>
      <c r="J31" s="315"/>
      <c r="K31" s="354"/>
      <c r="L31" s="315"/>
      <c r="M31" s="350"/>
      <c r="N31" s="354"/>
      <c r="O31" s="354"/>
      <c r="P31" s="361"/>
      <c r="Q31" s="315"/>
      <c r="R31" s="315"/>
      <c r="S31" s="315"/>
      <c r="T31" s="350"/>
      <c r="U31" s="354"/>
      <c r="V31" s="354"/>
      <c r="W31" s="361"/>
      <c r="X31" s="315"/>
      <c r="Y31" s="315"/>
      <c r="Z31" s="315"/>
      <c r="AA31" s="350"/>
      <c r="AB31" s="354"/>
      <c r="AC31" s="354"/>
      <c r="AD31" s="361"/>
      <c r="AE31" s="322"/>
      <c r="AF31" s="322"/>
      <c r="AG31" s="322"/>
      <c r="AH31" s="352"/>
      <c r="AI31" s="330"/>
      <c r="AJ31" s="373">
        <f>SUM(E31:AI32)</f>
        <v>0</v>
      </c>
      <c r="AK31" s="165" t="s">
        <v>178</v>
      </c>
      <c r="AL31" s="201">
        <f>AL23</f>
        <v>-304</v>
      </c>
    </row>
    <row r="32" spans="3:38" ht="9.9499999999999993" customHeight="1" x14ac:dyDescent="0.2">
      <c r="C32" s="396"/>
      <c r="D32" s="384"/>
      <c r="E32" s="329"/>
      <c r="F32" s="353"/>
      <c r="G32" s="329"/>
      <c r="H32" s="356"/>
      <c r="I32" s="360"/>
      <c r="J32" s="315"/>
      <c r="K32" s="354"/>
      <c r="L32" s="322"/>
      <c r="M32" s="352"/>
      <c r="N32" s="355"/>
      <c r="O32" s="355"/>
      <c r="P32" s="359"/>
      <c r="Q32" s="322"/>
      <c r="R32" s="322"/>
      <c r="S32" s="322"/>
      <c r="T32" s="352"/>
      <c r="U32" s="355"/>
      <c r="V32" s="355"/>
      <c r="W32" s="359"/>
      <c r="X32" s="322"/>
      <c r="Y32" s="322"/>
      <c r="Z32" s="322"/>
      <c r="AA32" s="352"/>
      <c r="AB32" s="355"/>
      <c r="AC32" s="355"/>
      <c r="AD32" s="359"/>
      <c r="AE32" s="323"/>
      <c r="AF32" s="323"/>
      <c r="AG32" s="323"/>
      <c r="AH32" s="353"/>
      <c r="AI32" s="331"/>
      <c r="AJ32" s="374"/>
      <c r="AK32" s="165" t="s">
        <v>179</v>
      </c>
      <c r="AL32" s="201">
        <f>AB23+E36+G36+N36+U36</f>
        <v>-160</v>
      </c>
    </row>
    <row r="33" spans="1:38" ht="9.9499999999999993" customHeight="1" x14ac:dyDescent="0.2">
      <c r="C33" s="395">
        <v>3</v>
      </c>
      <c r="D33" s="383" t="s">
        <v>10</v>
      </c>
      <c r="E33" s="328"/>
      <c r="F33" s="352"/>
      <c r="G33" s="328"/>
      <c r="H33" s="355"/>
      <c r="I33" s="359"/>
      <c r="J33" s="315"/>
      <c r="K33" s="315"/>
      <c r="L33" s="315"/>
      <c r="M33" s="350"/>
      <c r="N33" s="354"/>
      <c r="O33" s="354"/>
      <c r="P33" s="361"/>
      <c r="Q33" s="315"/>
      <c r="R33" s="315"/>
      <c r="S33" s="315"/>
      <c r="T33" s="350"/>
      <c r="U33" s="354"/>
      <c r="V33" s="354"/>
      <c r="W33" s="361"/>
      <c r="X33" s="315"/>
      <c r="Y33" s="315"/>
      <c r="Z33" s="315"/>
      <c r="AA33" s="350"/>
      <c r="AB33" s="354"/>
      <c r="AC33" s="354"/>
      <c r="AD33" s="361"/>
      <c r="AE33" s="322"/>
      <c r="AF33" s="322"/>
      <c r="AG33" s="322"/>
      <c r="AH33" s="352"/>
      <c r="AI33" s="330"/>
      <c r="AJ33" s="373">
        <f>SUM(E33:AI34)</f>
        <v>0</v>
      </c>
      <c r="AK33" s="165" t="s">
        <v>185</v>
      </c>
      <c r="AL33" s="201">
        <f>AL24</f>
        <v>0</v>
      </c>
    </row>
    <row r="34" spans="1:38" ht="9.9499999999999993" customHeight="1" x14ac:dyDescent="0.2">
      <c r="C34" s="396"/>
      <c r="D34" s="384"/>
      <c r="E34" s="329"/>
      <c r="F34" s="353"/>
      <c r="G34" s="329"/>
      <c r="H34" s="356"/>
      <c r="I34" s="360"/>
      <c r="J34" s="322"/>
      <c r="K34" s="322"/>
      <c r="L34" s="322"/>
      <c r="M34" s="352"/>
      <c r="N34" s="354"/>
      <c r="O34" s="355"/>
      <c r="P34" s="359"/>
      <c r="Q34" s="322"/>
      <c r="R34" s="322"/>
      <c r="S34" s="322"/>
      <c r="T34" s="352"/>
      <c r="U34" s="354"/>
      <c r="V34" s="355"/>
      <c r="W34" s="359"/>
      <c r="X34" s="322"/>
      <c r="Y34" s="322"/>
      <c r="Z34" s="322"/>
      <c r="AA34" s="352"/>
      <c r="AB34" s="354"/>
      <c r="AC34" s="355"/>
      <c r="AD34" s="359"/>
      <c r="AE34" s="323"/>
      <c r="AF34" s="323"/>
      <c r="AG34" s="323"/>
      <c r="AH34" s="353"/>
      <c r="AI34" s="331"/>
      <c r="AJ34" s="374"/>
      <c r="AK34" s="165" t="s">
        <v>186</v>
      </c>
      <c r="AL34" s="201">
        <f>AB24+E37+G37+N37+U37</f>
        <v>0</v>
      </c>
    </row>
    <row r="35" spans="1:38" ht="9.9499999999999993" customHeight="1" x14ac:dyDescent="0.2">
      <c r="A35" s="263" t="s">
        <v>242</v>
      </c>
      <c r="C35" s="99">
        <v>4</v>
      </c>
      <c r="D35" s="140" t="s">
        <v>58</v>
      </c>
      <c r="E35" s="326">
        <f>SUM(AB16:AF16,AB18:AF21,E29:F29,E31:F34)</f>
        <v>0</v>
      </c>
      <c r="F35" s="327"/>
      <c r="G35" s="335">
        <f>SUM(G29:M29,G31:M34)</f>
        <v>0</v>
      </c>
      <c r="H35" s="335"/>
      <c r="I35" s="335"/>
      <c r="J35" s="335"/>
      <c r="K35" s="335"/>
      <c r="L35" s="335"/>
      <c r="M35" s="327"/>
      <c r="N35" s="335">
        <f>SUM(N29:T29,N31:T34)</f>
        <v>0</v>
      </c>
      <c r="O35" s="335"/>
      <c r="P35" s="335"/>
      <c r="Q35" s="335"/>
      <c r="R35" s="335"/>
      <c r="S35" s="335"/>
      <c r="T35" s="327"/>
      <c r="U35" s="335">
        <f>SUM(U29:AA29,U31:AA34)</f>
        <v>0</v>
      </c>
      <c r="V35" s="335"/>
      <c r="W35" s="335"/>
      <c r="X35" s="335"/>
      <c r="Y35" s="335"/>
      <c r="Z35" s="335"/>
      <c r="AA35" s="327"/>
      <c r="AB35" s="335">
        <f>SUM(AB29:AH29,AB31:AH34)</f>
        <v>0</v>
      </c>
      <c r="AC35" s="335"/>
      <c r="AD35" s="335"/>
      <c r="AE35" s="335"/>
      <c r="AF35" s="335"/>
      <c r="AG35" s="335"/>
      <c r="AH35" s="327"/>
      <c r="AI35" s="257"/>
      <c r="AJ35" s="303"/>
      <c r="AK35" s="165" t="s">
        <v>170</v>
      </c>
      <c r="AL35" s="201"/>
    </row>
    <row r="36" spans="1:38" ht="9.9499999999999993" customHeight="1" x14ac:dyDescent="0.2">
      <c r="C36" s="51"/>
      <c r="D36" s="138" t="s">
        <v>163</v>
      </c>
      <c r="E36" s="316">
        <f>E35-E37-$B$38</f>
        <v>-40</v>
      </c>
      <c r="F36" s="318"/>
      <c r="G36" s="316">
        <f>G35-G37-$B$38</f>
        <v>-40</v>
      </c>
      <c r="H36" s="317"/>
      <c r="I36" s="317"/>
      <c r="J36" s="317"/>
      <c r="K36" s="317"/>
      <c r="L36" s="317"/>
      <c r="M36" s="318"/>
      <c r="N36" s="316">
        <f>N35-N37-$B$38</f>
        <v>-40</v>
      </c>
      <c r="O36" s="317"/>
      <c r="P36" s="317"/>
      <c r="Q36" s="317"/>
      <c r="R36" s="317"/>
      <c r="S36" s="317"/>
      <c r="T36" s="318"/>
      <c r="U36" s="316">
        <f>U35-U37-$B$38</f>
        <v>-40</v>
      </c>
      <c r="V36" s="317"/>
      <c r="W36" s="317"/>
      <c r="X36" s="317"/>
      <c r="Y36" s="317"/>
      <c r="Z36" s="317"/>
      <c r="AA36" s="318"/>
      <c r="AB36" s="316">
        <f>AB35-AB37-$B$38</f>
        <v>-40</v>
      </c>
      <c r="AC36" s="317"/>
      <c r="AD36" s="317"/>
      <c r="AE36" s="317"/>
      <c r="AF36" s="317"/>
      <c r="AG36" s="317"/>
      <c r="AH36" s="318"/>
      <c r="AI36" s="258"/>
      <c r="AJ36" s="304"/>
      <c r="AK36" s="165" t="s">
        <v>171</v>
      </c>
      <c r="AL36" s="201">
        <f>AL31+AL32+AL35</f>
        <v>-464</v>
      </c>
    </row>
    <row r="37" spans="1:38" ht="9.9499999999999993" customHeight="1" thickBot="1" x14ac:dyDescent="0.25">
      <c r="A37" s="189" t="s">
        <v>173</v>
      </c>
      <c r="B37" s="262">
        <v>1</v>
      </c>
      <c r="C37" s="51"/>
      <c r="D37" s="138" t="s">
        <v>164</v>
      </c>
      <c r="E37" s="316">
        <f>IF(E35&gt;$B$39,E35-$B$39,0)</f>
        <v>0</v>
      </c>
      <c r="F37" s="318"/>
      <c r="G37" s="316">
        <f>IF(G35&gt;$B$39,G35-$B$39,0)</f>
        <v>0</v>
      </c>
      <c r="H37" s="317"/>
      <c r="I37" s="317"/>
      <c r="J37" s="317"/>
      <c r="K37" s="317"/>
      <c r="L37" s="317"/>
      <c r="M37" s="318"/>
      <c r="N37" s="316">
        <f>IF(N35&gt;$B$39,N35-$B$39,0)</f>
        <v>0</v>
      </c>
      <c r="O37" s="317"/>
      <c r="P37" s="317"/>
      <c r="Q37" s="317"/>
      <c r="R37" s="317"/>
      <c r="S37" s="317"/>
      <c r="T37" s="318"/>
      <c r="U37" s="316">
        <f>IF(U35&gt;$B$39,U35-$B$39,0)</f>
        <v>0</v>
      </c>
      <c r="V37" s="317"/>
      <c r="W37" s="317"/>
      <c r="X37" s="317"/>
      <c r="Y37" s="317"/>
      <c r="Z37" s="317"/>
      <c r="AA37" s="318"/>
      <c r="AB37" s="316">
        <f>IF(AB35&gt;$B$39,AB35-$B$39,0)</f>
        <v>0</v>
      </c>
      <c r="AC37" s="317"/>
      <c r="AD37" s="317"/>
      <c r="AE37" s="317"/>
      <c r="AF37" s="317"/>
      <c r="AG37" s="317"/>
      <c r="AH37" s="318"/>
      <c r="AI37" s="258"/>
      <c r="AJ37" s="304"/>
      <c r="AK37" s="167" t="s">
        <v>172</v>
      </c>
      <c r="AL37" s="168">
        <f>AL33+AL34</f>
        <v>0</v>
      </c>
    </row>
    <row r="38" spans="1:38" ht="8.4499999999999993" customHeight="1" thickBot="1" x14ac:dyDescent="0.25">
      <c r="A38" s="189" t="s">
        <v>165</v>
      </c>
      <c r="B38" s="264">
        <f>40*B37</f>
        <v>40</v>
      </c>
      <c r="C38" s="148">
        <v>5</v>
      </c>
      <c r="D38" s="202" t="s">
        <v>61</v>
      </c>
      <c r="E38" s="203"/>
      <c r="F38" s="205"/>
      <c r="G38" s="204"/>
      <c r="H38" s="204"/>
      <c r="I38" s="204"/>
      <c r="J38" s="204"/>
      <c r="K38" s="204"/>
      <c r="L38" s="204"/>
      <c r="M38" s="205"/>
      <c r="N38" s="204"/>
      <c r="O38" s="204"/>
      <c r="P38" s="204"/>
      <c r="Q38" s="204"/>
      <c r="R38" s="204"/>
      <c r="S38" s="204"/>
      <c r="T38" s="205"/>
      <c r="U38" s="204"/>
      <c r="V38" s="204"/>
      <c r="W38" s="204"/>
      <c r="X38" s="204"/>
      <c r="Y38" s="204"/>
      <c r="Z38" s="204"/>
      <c r="AA38" s="205"/>
      <c r="AB38" s="204"/>
      <c r="AC38" s="204"/>
      <c r="AD38" s="204"/>
      <c r="AE38" s="204"/>
      <c r="AF38" s="204"/>
      <c r="AG38" s="204"/>
      <c r="AH38" s="205"/>
      <c r="AI38" s="205"/>
      <c r="AJ38" s="305"/>
      <c r="AK38" s="276"/>
      <c r="AL38" s="277"/>
    </row>
    <row r="39" spans="1:38" ht="8.1" customHeight="1" thickBot="1" x14ac:dyDescent="0.25">
      <c r="A39" s="189"/>
      <c r="B39" s="190">
        <f>B38+5</f>
        <v>45</v>
      </c>
      <c r="C39" s="385"/>
      <c r="D39" s="388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</row>
    <row r="40" spans="1:38" ht="8.4499999999999993" customHeight="1" x14ac:dyDescent="0.2">
      <c r="A40" s="267" t="s">
        <v>180</v>
      </c>
      <c r="B40" s="268"/>
      <c r="C40" s="386"/>
      <c r="D40" s="390" t="s">
        <v>26</v>
      </c>
      <c r="E40" s="312" t="s">
        <v>123</v>
      </c>
      <c r="F40" s="313"/>
      <c r="G40" s="313"/>
      <c r="H40" s="313"/>
      <c r="I40" s="313"/>
      <c r="J40" s="314"/>
      <c r="K40" s="312" t="s">
        <v>124</v>
      </c>
      <c r="L40" s="313"/>
      <c r="M40" s="313"/>
      <c r="N40" s="313"/>
      <c r="O40" s="313"/>
      <c r="P40" s="313"/>
      <c r="Q40" s="314"/>
      <c r="R40" s="312" t="s">
        <v>125</v>
      </c>
      <c r="S40" s="313"/>
      <c r="T40" s="313"/>
      <c r="U40" s="313"/>
      <c r="V40" s="313"/>
      <c r="W40" s="313"/>
      <c r="X40" s="314"/>
      <c r="Y40" s="312" t="s">
        <v>126</v>
      </c>
      <c r="Z40" s="313"/>
      <c r="AA40" s="313"/>
      <c r="AB40" s="313"/>
      <c r="AC40" s="313"/>
      <c r="AD40" s="313"/>
      <c r="AE40" s="314"/>
      <c r="AF40" s="313" t="s">
        <v>127</v>
      </c>
      <c r="AG40" s="313"/>
      <c r="AH40" s="314"/>
      <c r="AI40" s="413"/>
      <c r="AJ40" s="411" t="s">
        <v>5</v>
      </c>
      <c r="AK40" s="144" t="s">
        <v>28</v>
      </c>
      <c r="AL40" s="145" t="s">
        <v>29</v>
      </c>
    </row>
    <row r="41" spans="1:38" ht="8.4499999999999993" customHeight="1" thickBot="1" x14ac:dyDescent="0.25">
      <c r="A41" s="267"/>
      <c r="B41" s="268"/>
      <c r="C41" s="387"/>
      <c r="D41" s="391"/>
      <c r="E41" s="95">
        <v>1</v>
      </c>
      <c r="F41" s="132">
        <v>2</v>
      </c>
      <c r="G41" s="132">
        <v>3</v>
      </c>
      <c r="H41" s="132">
        <v>4</v>
      </c>
      <c r="I41" s="132">
        <v>5</v>
      </c>
      <c r="J41" s="133">
        <v>6</v>
      </c>
      <c r="K41" s="95">
        <v>7</v>
      </c>
      <c r="L41" s="132">
        <v>8</v>
      </c>
      <c r="M41" s="132">
        <v>9</v>
      </c>
      <c r="N41" s="132">
        <v>10</v>
      </c>
      <c r="O41" s="132">
        <v>11</v>
      </c>
      <c r="P41" s="132">
        <v>12</v>
      </c>
      <c r="Q41" s="133">
        <v>13</v>
      </c>
      <c r="R41" s="95">
        <v>14</v>
      </c>
      <c r="S41" s="132">
        <v>15</v>
      </c>
      <c r="T41" s="132">
        <v>16</v>
      </c>
      <c r="U41" s="132">
        <v>17</v>
      </c>
      <c r="V41" s="132">
        <v>18</v>
      </c>
      <c r="W41" s="132">
        <v>19</v>
      </c>
      <c r="X41" s="133">
        <v>20</v>
      </c>
      <c r="Y41" s="95">
        <v>21</v>
      </c>
      <c r="Z41" s="132">
        <v>22</v>
      </c>
      <c r="AA41" s="132">
        <v>23</v>
      </c>
      <c r="AB41" s="132">
        <v>24</v>
      </c>
      <c r="AC41" s="132">
        <v>25</v>
      </c>
      <c r="AD41" s="132">
        <v>26</v>
      </c>
      <c r="AE41" s="133">
        <v>27</v>
      </c>
      <c r="AF41" s="134">
        <v>28</v>
      </c>
      <c r="AG41" s="132">
        <v>29</v>
      </c>
      <c r="AH41" s="133">
        <v>30</v>
      </c>
      <c r="AI41" s="414"/>
      <c r="AJ41" s="412"/>
      <c r="AK41" s="193">
        <v>22</v>
      </c>
      <c r="AL41" s="193">
        <f>AK41*8</f>
        <v>176</v>
      </c>
    </row>
    <row r="42" spans="1:38" ht="17.100000000000001" customHeight="1" x14ac:dyDescent="0.2">
      <c r="A42" s="265" t="s">
        <v>236</v>
      </c>
      <c r="B42" s="266"/>
      <c r="C42" s="99">
        <v>1</v>
      </c>
      <c r="D42" s="138" t="s">
        <v>6</v>
      </c>
      <c r="E42" s="156"/>
      <c r="F42" s="153"/>
      <c r="G42" s="153"/>
      <c r="H42" s="153"/>
      <c r="I42" s="154"/>
      <c r="J42" s="155"/>
      <c r="K42" s="156"/>
      <c r="L42" s="157"/>
      <c r="M42" s="153"/>
      <c r="N42" s="153"/>
      <c r="O42" s="153"/>
      <c r="P42" s="154"/>
      <c r="Q42" s="155"/>
      <c r="R42" s="156"/>
      <c r="S42" s="157"/>
      <c r="T42" s="153"/>
      <c r="U42" s="153"/>
      <c r="V42" s="153"/>
      <c r="W42" s="154"/>
      <c r="X42" s="155"/>
      <c r="Y42" s="156"/>
      <c r="Z42" s="157"/>
      <c r="AA42" s="153"/>
      <c r="AB42" s="153"/>
      <c r="AC42" s="153"/>
      <c r="AD42" s="154"/>
      <c r="AE42" s="155"/>
      <c r="AF42" s="157"/>
      <c r="AG42" s="175"/>
      <c r="AH42" s="162"/>
      <c r="AI42" s="420"/>
      <c r="AJ42" s="176">
        <f>SUM(E42:AH42)</f>
        <v>0</v>
      </c>
      <c r="AK42" s="272" t="s">
        <v>223</v>
      </c>
      <c r="AL42" s="274">
        <f>AJ42+AJ44+AJ46</f>
        <v>0</v>
      </c>
    </row>
    <row r="43" spans="1:38" ht="9.9499999999999993" customHeight="1" x14ac:dyDescent="0.2">
      <c r="B43" s="191"/>
      <c r="C43" s="51"/>
      <c r="D43" s="85" t="s">
        <v>107</v>
      </c>
      <c r="E43" s="236"/>
      <c r="F43" s="237"/>
      <c r="G43" s="224"/>
      <c r="H43" s="218"/>
      <c r="I43" s="219"/>
      <c r="J43" s="220"/>
      <c r="K43" s="236"/>
      <c r="L43" s="237"/>
      <c r="M43" s="238"/>
      <c r="N43" s="237"/>
      <c r="O43" s="237"/>
      <c r="P43" s="219"/>
      <c r="Q43" s="220"/>
      <c r="R43" s="236"/>
      <c r="S43" s="237"/>
      <c r="T43" s="238"/>
      <c r="U43" s="237"/>
      <c r="V43" s="237"/>
      <c r="W43" s="219"/>
      <c r="X43" s="220"/>
      <c r="Y43" s="236"/>
      <c r="Z43" s="239"/>
      <c r="AA43" s="237"/>
      <c r="AB43" s="237"/>
      <c r="AC43" s="237"/>
      <c r="AD43" s="219"/>
      <c r="AE43" s="220"/>
      <c r="AF43" s="238"/>
      <c r="AG43" s="237"/>
      <c r="AH43" s="233"/>
      <c r="AI43" s="421"/>
      <c r="AJ43" s="164"/>
      <c r="AK43" s="273"/>
      <c r="AL43" s="275"/>
    </row>
    <row r="44" spans="1:38" ht="9.9499999999999993" customHeight="1" x14ac:dyDescent="0.2">
      <c r="A44" s="265" t="s">
        <v>239</v>
      </c>
      <c r="B44" s="266"/>
      <c r="C44" s="395">
        <v>2</v>
      </c>
      <c r="D44" s="383" t="s">
        <v>8</v>
      </c>
      <c r="E44" s="328"/>
      <c r="F44" s="322"/>
      <c r="G44" s="355"/>
      <c r="H44" s="315"/>
      <c r="I44" s="315"/>
      <c r="J44" s="350"/>
      <c r="K44" s="351"/>
      <c r="L44" s="315"/>
      <c r="M44" s="315"/>
      <c r="N44" s="315"/>
      <c r="O44" s="315"/>
      <c r="P44" s="315"/>
      <c r="Q44" s="350"/>
      <c r="R44" s="351"/>
      <c r="S44" s="315"/>
      <c r="T44" s="315"/>
      <c r="U44" s="315"/>
      <c r="V44" s="315"/>
      <c r="W44" s="315"/>
      <c r="X44" s="350"/>
      <c r="Y44" s="351"/>
      <c r="Z44" s="315"/>
      <c r="AA44" s="315"/>
      <c r="AB44" s="315"/>
      <c r="AC44" s="315"/>
      <c r="AD44" s="315"/>
      <c r="AE44" s="350"/>
      <c r="AF44" s="354"/>
      <c r="AG44" s="315"/>
      <c r="AH44" s="352"/>
      <c r="AI44" s="421"/>
      <c r="AJ44" s="415">
        <f>SUM(E44:AH45)</f>
        <v>0</v>
      </c>
      <c r="AK44" s="165" t="s">
        <v>181</v>
      </c>
      <c r="AL44" s="166">
        <f>AL36</f>
        <v>-464</v>
      </c>
    </row>
    <row r="45" spans="1:38" ht="9.9499999999999993" customHeight="1" x14ac:dyDescent="0.2">
      <c r="A45" s="265"/>
      <c r="B45" s="266"/>
      <c r="C45" s="396"/>
      <c r="D45" s="384"/>
      <c r="E45" s="329"/>
      <c r="F45" s="323"/>
      <c r="G45" s="356"/>
      <c r="H45" s="322"/>
      <c r="I45" s="315"/>
      <c r="J45" s="350"/>
      <c r="K45" s="351"/>
      <c r="L45" s="315"/>
      <c r="M45" s="315"/>
      <c r="N45" s="315"/>
      <c r="O45" s="315"/>
      <c r="P45" s="315"/>
      <c r="Q45" s="350"/>
      <c r="R45" s="351"/>
      <c r="S45" s="315"/>
      <c r="T45" s="315"/>
      <c r="U45" s="315"/>
      <c r="V45" s="315"/>
      <c r="W45" s="315"/>
      <c r="X45" s="350"/>
      <c r="Y45" s="351"/>
      <c r="Z45" s="315"/>
      <c r="AA45" s="315"/>
      <c r="AB45" s="315"/>
      <c r="AC45" s="315"/>
      <c r="AD45" s="315"/>
      <c r="AE45" s="350"/>
      <c r="AF45" s="354"/>
      <c r="AG45" s="315"/>
      <c r="AH45" s="353"/>
      <c r="AI45" s="421"/>
      <c r="AJ45" s="416"/>
      <c r="AK45" s="165" t="s">
        <v>182</v>
      </c>
      <c r="AL45" s="166">
        <f>AB36+AI36+E49+K49+R49</f>
        <v>-160</v>
      </c>
    </row>
    <row r="46" spans="1:38" ht="9.9499999999999993" customHeight="1" x14ac:dyDescent="0.2">
      <c r="A46" s="265"/>
      <c r="B46" s="266"/>
      <c r="C46" s="395">
        <v>3</v>
      </c>
      <c r="D46" s="383" t="s">
        <v>10</v>
      </c>
      <c r="E46" s="328"/>
      <c r="F46" s="322"/>
      <c r="G46" s="355"/>
      <c r="H46" s="315"/>
      <c r="I46" s="315"/>
      <c r="J46" s="350"/>
      <c r="K46" s="351"/>
      <c r="L46" s="315"/>
      <c r="M46" s="315"/>
      <c r="N46" s="315"/>
      <c r="O46" s="315"/>
      <c r="P46" s="315"/>
      <c r="Q46" s="350"/>
      <c r="R46" s="351"/>
      <c r="S46" s="315"/>
      <c r="T46" s="315"/>
      <c r="U46" s="315"/>
      <c r="V46" s="315"/>
      <c r="W46" s="315"/>
      <c r="X46" s="350"/>
      <c r="Y46" s="351"/>
      <c r="Z46" s="315"/>
      <c r="AA46" s="315"/>
      <c r="AB46" s="315"/>
      <c r="AC46" s="315"/>
      <c r="AD46" s="315"/>
      <c r="AE46" s="350"/>
      <c r="AF46" s="354"/>
      <c r="AG46" s="315"/>
      <c r="AH46" s="352"/>
      <c r="AI46" s="421"/>
      <c r="AJ46" s="415">
        <f>SUM(E46:AH47)</f>
        <v>0</v>
      </c>
      <c r="AK46" s="165" t="s">
        <v>183</v>
      </c>
      <c r="AL46" s="166">
        <f>AL37</f>
        <v>0</v>
      </c>
    </row>
    <row r="47" spans="1:38" ht="9.9499999999999993" customHeight="1" x14ac:dyDescent="0.2">
      <c r="C47" s="396"/>
      <c r="D47" s="384"/>
      <c r="E47" s="329"/>
      <c r="F47" s="323"/>
      <c r="G47" s="356"/>
      <c r="H47" s="322"/>
      <c r="I47" s="315"/>
      <c r="J47" s="350"/>
      <c r="K47" s="351"/>
      <c r="L47" s="315"/>
      <c r="M47" s="315"/>
      <c r="N47" s="315"/>
      <c r="O47" s="315"/>
      <c r="P47" s="315"/>
      <c r="Q47" s="350"/>
      <c r="R47" s="351"/>
      <c r="S47" s="315"/>
      <c r="T47" s="315"/>
      <c r="U47" s="315"/>
      <c r="V47" s="315"/>
      <c r="W47" s="315"/>
      <c r="X47" s="350"/>
      <c r="Y47" s="351"/>
      <c r="Z47" s="315"/>
      <c r="AA47" s="315"/>
      <c r="AB47" s="315"/>
      <c r="AC47" s="315"/>
      <c r="AD47" s="315"/>
      <c r="AE47" s="350"/>
      <c r="AF47" s="354"/>
      <c r="AG47" s="315"/>
      <c r="AH47" s="353"/>
      <c r="AI47" s="421"/>
      <c r="AJ47" s="416"/>
      <c r="AK47" s="165" t="s">
        <v>184</v>
      </c>
      <c r="AL47" s="166">
        <f>AB37+AI37+E50+K50+R50</f>
        <v>0</v>
      </c>
    </row>
    <row r="48" spans="1:38" ht="9.9499999999999993" customHeight="1" x14ac:dyDescent="0.2">
      <c r="C48" s="99">
        <v>4</v>
      </c>
      <c r="D48" s="140" t="s">
        <v>58</v>
      </c>
      <c r="E48" s="344">
        <f>SUM(AI29,AI31:AI34,E42:J42,E44:J47)</f>
        <v>0</v>
      </c>
      <c r="F48" s="345"/>
      <c r="G48" s="345"/>
      <c r="H48" s="345"/>
      <c r="I48" s="345"/>
      <c r="J48" s="346"/>
      <c r="K48" s="344">
        <f>SUM(K42:Q42,K44:Q47)</f>
        <v>0</v>
      </c>
      <c r="L48" s="345"/>
      <c r="M48" s="345"/>
      <c r="N48" s="345"/>
      <c r="O48" s="345"/>
      <c r="P48" s="345"/>
      <c r="Q48" s="346"/>
      <c r="R48" s="344">
        <f>SUM(R42:X42,R44:X47)</f>
        <v>0</v>
      </c>
      <c r="S48" s="345"/>
      <c r="T48" s="345"/>
      <c r="U48" s="345"/>
      <c r="V48" s="345"/>
      <c r="W48" s="345"/>
      <c r="X48" s="346"/>
      <c r="Y48" s="344">
        <f>SUM(Y42:AE42,Y44:AE47)</f>
        <v>0</v>
      </c>
      <c r="Z48" s="345"/>
      <c r="AA48" s="345"/>
      <c r="AB48" s="345"/>
      <c r="AC48" s="345"/>
      <c r="AD48" s="345"/>
      <c r="AE48" s="346"/>
      <c r="AF48" s="347"/>
      <c r="AG48" s="348"/>
      <c r="AH48" s="349"/>
      <c r="AI48" s="421"/>
      <c r="AJ48" s="417"/>
      <c r="AK48" s="165" t="s">
        <v>170</v>
      </c>
      <c r="AL48" s="166"/>
    </row>
    <row r="49" spans="3:38" ht="9.9499999999999993" customHeight="1" x14ac:dyDescent="0.2">
      <c r="C49" s="51"/>
      <c r="D49" s="138" t="s">
        <v>163</v>
      </c>
      <c r="E49" s="316">
        <f>E48-E50-$B$38</f>
        <v>-40</v>
      </c>
      <c r="F49" s="317"/>
      <c r="G49" s="317"/>
      <c r="H49" s="317"/>
      <c r="I49" s="317"/>
      <c r="J49" s="318"/>
      <c r="K49" s="316">
        <f>K48-K50-$B$38</f>
        <v>-40</v>
      </c>
      <c r="L49" s="317"/>
      <c r="M49" s="317"/>
      <c r="N49" s="317"/>
      <c r="O49" s="317"/>
      <c r="P49" s="317"/>
      <c r="Q49" s="318"/>
      <c r="R49" s="316">
        <f>R48-R50-$B$38</f>
        <v>-40</v>
      </c>
      <c r="S49" s="317"/>
      <c r="T49" s="317"/>
      <c r="U49" s="317"/>
      <c r="V49" s="317"/>
      <c r="W49" s="317"/>
      <c r="X49" s="318"/>
      <c r="Y49" s="316">
        <f>Y48-Y50-$B$38</f>
        <v>-40</v>
      </c>
      <c r="Z49" s="317"/>
      <c r="AA49" s="317"/>
      <c r="AB49" s="317"/>
      <c r="AC49" s="317"/>
      <c r="AD49" s="317"/>
      <c r="AE49" s="318"/>
      <c r="AF49" s="319"/>
      <c r="AG49" s="320"/>
      <c r="AH49" s="321"/>
      <c r="AI49" s="421"/>
      <c r="AJ49" s="418"/>
      <c r="AK49" s="165" t="s">
        <v>171</v>
      </c>
      <c r="AL49" s="166">
        <f>AL44+AL45+AL48</f>
        <v>-624</v>
      </c>
    </row>
    <row r="50" spans="3:38" ht="9.9499999999999993" customHeight="1" thickBot="1" x14ac:dyDescent="0.25">
      <c r="C50" s="51"/>
      <c r="D50" s="138" t="s">
        <v>164</v>
      </c>
      <c r="E50" s="316">
        <f>IF(E48&gt;$B$39,E48-$B$39,0)</f>
        <v>0</v>
      </c>
      <c r="F50" s="317"/>
      <c r="G50" s="317"/>
      <c r="H50" s="317"/>
      <c r="I50" s="317"/>
      <c r="J50" s="318"/>
      <c r="K50" s="316">
        <f>IF(K48&gt;$B$39,K48-$B$39,0)</f>
        <v>0</v>
      </c>
      <c r="L50" s="317"/>
      <c r="M50" s="317"/>
      <c r="N50" s="317"/>
      <c r="O50" s="317"/>
      <c r="P50" s="317"/>
      <c r="Q50" s="318"/>
      <c r="R50" s="316">
        <f>IF(R48&gt;$B$39,R48-$B$39,0)</f>
        <v>0</v>
      </c>
      <c r="S50" s="317"/>
      <c r="T50" s="317"/>
      <c r="U50" s="317"/>
      <c r="V50" s="317"/>
      <c r="W50" s="317"/>
      <c r="X50" s="318"/>
      <c r="Y50" s="316">
        <f>IF(Y48&gt;$B$39,Y48-$B$39,0)</f>
        <v>0</v>
      </c>
      <c r="Z50" s="317"/>
      <c r="AA50" s="317"/>
      <c r="AB50" s="317"/>
      <c r="AC50" s="317"/>
      <c r="AD50" s="317"/>
      <c r="AE50" s="318"/>
      <c r="AF50" s="319"/>
      <c r="AG50" s="320"/>
      <c r="AH50" s="321"/>
      <c r="AI50" s="421"/>
      <c r="AJ50" s="418"/>
      <c r="AK50" s="167" t="s">
        <v>172</v>
      </c>
      <c r="AL50" s="168">
        <f>AL46+AL47</f>
        <v>0</v>
      </c>
    </row>
    <row r="51" spans="3:38" ht="8.4499999999999993" customHeight="1" thickBot="1" x14ac:dyDescent="0.25">
      <c r="C51" s="148">
        <v>5</v>
      </c>
      <c r="D51" s="202" t="s">
        <v>61</v>
      </c>
      <c r="E51" s="206"/>
      <c r="F51" s="207"/>
      <c r="G51" s="207"/>
      <c r="H51" s="207"/>
      <c r="I51" s="207"/>
      <c r="J51" s="208"/>
      <c r="K51" s="206"/>
      <c r="L51" s="207"/>
      <c r="M51" s="207"/>
      <c r="N51" s="207"/>
      <c r="O51" s="207"/>
      <c r="P51" s="207"/>
      <c r="Q51" s="208"/>
      <c r="R51" s="206"/>
      <c r="S51" s="207"/>
      <c r="T51" s="207"/>
      <c r="U51" s="207"/>
      <c r="V51" s="207"/>
      <c r="W51" s="207"/>
      <c r="X51" s="208"/>
      <c r="Y51" s="206"/>
      <c r="Z51" s="207"/>
      <c r="AA51" s="207"/>
      <c r="AB51" s="207"/>
      <c r="AC51" s="207"/>
      <c r="AD51" s="207"/>
      <c r="AE51" s="208"/>
      <c r="AF51" s="206"/>
      <c r="AG51" s="207"/>
      <c r="AH51" s="208"/>
      <c r="AI51" s="422"/>
      <c r="AJ51" s="419"/>
      <c r="AK51" s="276"/>
      <c r="AL51" s="277"/>
    </row>
    <row r="52" spans="3:38" ht="8.1" customHeight="1" thickBot="1" x14ac:dyDescent="0.25">
      <c r="C52" s="98"/>
      <c r="D52" s="424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  <c r="AL52" s="389"/>
    </row>
    <row r="53" spans="3:38" ht="8.4499999999999993" customHeight="1" x14ac:dyDescent="0.2">
      <c r="C53" s="9"/>
      <c r="D53" s="390" t="s">
        <v>30</v>
      </c>
      <c r="E53" s="312" t="s">
        <v>127</v>
      </c>
      <c r="F53" s="313"/>
      <c r="G53" s="313"/>
      <c r="H53" s="314"/>
      <c r="I53" s="312" t="s">
        <v>128</v>
      </c>
      <c r="J53" s="313"/>
      <c r="K53" s="313"/>
      <c r="L53" s="313"/>
      <c r="M53" s="313"/>
      <c r="N53" s="313"/>
      <c r="O53" s="314"/>
      <c r="P53" s="312" t="s">
        <v>129</v>
      </c>
      <c r="Q53" s="313"/>
      <c r="R53" s="313"/>
      <c r="S53" s="313"/>
      <c r="T53" s="313"/>
      <c r="U53" s="313"/>
      <c r="V53" s="314"/>
      <c r="W53" s="312" t="s">
        <v>135</v>
      </c>
      <c r="X53" s="313"/>
      <c r="Y53" s="313"/>
      <c r="Z53" s="313"/>
      <c r="AA53" s="313"/>
      <c r="AB53" s="313"/>
      <c r="AC53" s="314"/>
      <c r="AD53" s="312" t="s">
        <v>130</v>
      </c>
      <c r="AE53" s="313"/>
      <c r="AF53" s="313"/>
      <c r="AG53" s="313"/>
      <c r="AH53" s="313"/>
      <c r="AI53" s="314"/>
      <c r="AJ53" s="411" t="s">
        <v>5</v>
      </c>
      <c r="AK53" s="144" t="s">
        <v>31</v>
      </c>
      <c r="AL53" s="145" t="s">
        <v>32</v>
      </c>
    </row>
    <row r="54" spans="3:38" ht="8.4499999999999993" customHeight="1" thickBot="1" x14ac:dyDescent="0.25">
      <c r="C54" s="9"/>
      <c r="D54" s="391"/>
      <c r="E54" s="95">
        <v>1</v>
      </c>
      <c r="F54" s="132">
        <v>2</v>
      </c>
      <c r="G54" s="132">
        <v>3</v>
      </c>
      <c r="H54" s="133">
        <v>4</v>
      </c>
      <c r="I54" s="95">
        <v>5</v>
      </c>
      <c r="J54" s="132">
        <v>6</v>
      </c>
      <c r="K54" s="132">
        <v>7</v>
      </c>
      <c r="L54" s="132">
        <v>8</v>
      </c>
      <c r="M54" s="132">
        <v>9</v>
      </c>
      <c r="N54" s="132">
        <v>10</v>
      </c>
      <c r="O54" s="133">
        <v>11</v>
      </c>
      <c r="P54" s="95">
        <v>12</v>
      </c>
      <c r="Q54" s="132">
        <v>13</v>
      </c>
      <c r="R54" s="132">
        <v>14</v>
      </c>
      <c r="S54" s="132">
        <v>15</v>
      </c>
      <c r="T54" s="132">
        <v>16</v>
      </c>
      <c r="U54" s="132">
        <v>17</v>
      </c>
      <c r="V54" s="133">
        <v>18</v>
      </c>
      <c r="W54" s="95">
        <v>19</v>
      </c>
      <c r="X54" s="132">
        <v>20</v>
      </c>
      <c r="Y54" s="132">
        <v>21</v>
      </c>
      <c r="Z54" s="132">
        <v>22</v>
      </c>
      <c r="AA54" s="132">
        <v>23</v>
      </c>
      <c r="AB54" s="132">
        <v>24</v>
      </c>
      <c r="AC54" s="133">
        <v>25</v>
      </c>
      <c r="AD54" s="95">
        <v>26</v>
      </c>
      <c r="AE54" s="132">
        <v>27</v>
      </c>
      <c r="AF54" s="132">
        <v>28</v>
      </c>
      <c r="AG54" s="132">
        <v>29</v>
      </c>
      <c r="AH54" s="132">
        <v>30</v>
      </c>
      <c r="AI54" s="133">
        <v>31</v>
      </c>
      <c r="AJ54" s="412"/>
      <c r="AK54" s="193">
        <v>22</v>
      </c>
      <c r="AL54" s="193">
        <f>AK54*8</f>
        <v>176</v>
      </c>
    </row>
    <row r="55" spans="3:38" ht="17.100000000000001" customHeight="1" x14ac:dyDescent="0.2">
      <c r="C55" s="35">
        <v>1</v>
      </c>
      <c r="D55" s="138" t="s">
        <v>6</v>
      </c>
      <c r="E55" s="156"/>
      <c r="F55" s="153"/>
      <c r="G55" s="154"/>
      <c r="H55" s="155"/>
      <c r="I55" s="156"/>
      <c r="J55" s="153"/>
      <c r="K55" s="153"/>
      <c r="L55" s="153"/>
      <c r="M55" s="153"/>
      <c r="N55" s="154"/>
      <c r="O55" s="155"/>
      <c r="P55" s="156"/>
      <c r="Q55" s="153"/>
      <c r="R55" s="153"/>
      <c r="S55" s="153"/>
      <c r="T55" s="153"/>
      <c r="U55" s="154"/>
      <c r="V55" s="155"/>
      <c r="W55" s="156"/>
      <c r="X55" s="153"/>
      <c r="Y55" s="153"/>
      <c r="Z55" s="153"/>
      <c r="AA55" s="153"/>
      <c r="AB55" s="154"/>
      <c r="AC55" s="155"/>
      <c r="AD55" s="156"/>
      <c r="AE55" s="153"/>
      <c r="AF55" s="153"/>
      <c r="AG55" s="160"/>
      <c r="AH55" s="153"/>
      <c r="AI55" s="177"/>
      <c r="AJ55" s="178">
        <f>SUM(E55:AI55)</f>
        <v>0</v>
      </c>
      <c r="AK55" s="272" t="s">
        <v>224</v>
      </c>
      <c r="AL55" s="274">
        <f>AJ55+AJ57+AJ59</f>
        <v>0</v>
      </c>
    </row>
    <row r="56" spans="3:38" ht="9.9499999999999993" customHeight="1" x14ac:dyDescent="0.2">
      <c r="C56" s="53"/>
      <c r="D56" s="85" t="s">
        <v>107</v>
      </c>
      <c r="E56" s="217"/>
      <c r="F56" s="223"/>
      <c r="G56" s="219"/>
      <c r="H56" s="220"/>
      <c r="I56" s="236"/>
      <c r="J56" s="237"/>
      <c r="K56" s="237"/>
      <c r="L56" s="237"/>
      <c r="M56" s="237"/>
      <c r="N56" s="219"/>
      <c r="O56" s="220"/>
      <c r="P56" s="236"/>
      <c r="Q56" s="237"/>
      <c r="R56" s="237"/>
      <c r="S56" s="237"/>
      <c r="T56" s="237"/>
      <c r="U56" s="219"/>
      <c r="V56" s="220"/>
      <c r="W56" s="236"/>
      <c r="X56" s="237"/>
      <c r="Y56" s="237"/>
      <c r="Z56" s="237"/>
      <c r="AA56" s="237"/>
      <c r="AB56" s="219"/>
      <c r="AC56" s="220"/>
      <c r="AD56" s="236"/>
      <c r="AE56" s="237"/>
      <c r="AF56" s="223"/>
      <c r="AG56" s="223"/>
      <c r="AH56" s="223"/>
      <c r="AI56" s="240"/>
      <c r="AJ56" s="179"/>
      <c r="AK56" s="273"/>
      <c r="AL56" s="275"/>
    </row>
    <row r="57" spans="3:38" ht="9.9499999999999993" customHeight="1" x14ac:dyDescent="0.2">
      <c r="C57" s="395">
        <v>2</v>
      </c>
      <c r="D57" s="383" t="s">
        <v>8</v>
      </c>
      <c r="E57" s="285"/>
      <c r="F57" s="283"/>
      <c r="G57" s="283"/>
      <c r="H57" s="284"/>
      <c r="I57" s="285"/>
      <c r="J57" s="283"/>
      <c r="K57" s="283"/>
      <c r="L57" s="283"/>
      <c r="M57" s="283"/>
      <c r="N57" s="283"/>
      <c r="O57" s="284"/>
      <c r="P57" s="285"/>
      <c r="Q57" s="283"/>
      <c r="R57" s="283"/>
      <c r="S57" s="283"/>
      <c r="T57" s="283"/>
      <c r="U57" s="283"/>
      <c r="V57" s="284"/>
      <c r="W57" s="285"/>
      <c r="X57" s="283"/>
      <c r="Y57" s="283"/>
      <c r="Z57" s="283"/>
      <c r="AA57" s="283"/>
      <c r="AB57" s="283"/>
      <c r="AC57" s="284"/>
      <c r="AD57" s="285"/>
      <c r="AE57" s="283"/>
      <c r="AF57" s="283"/>
      <c r="AG57" s="283"/>
      <c r="AH57" s="283"/>
      <c r="AI57" s="284"/>
      <c r="AJ57" s="415">
        <f>SUM(E57:AI58)</f>
        <v>0</v>
      </c>
      <c r="AK57" s="165" t="s">
        <v>187</v>
      </c>
      <c r="AL57" s="166">
        <f>AL49</f>
        <v>-624</v>
      </c>
    </row>
    <row r="58" spans="3:38" ht="9.9499999999999993" customHeight="1" x14ac:dyDescent="0.2">
      <c r="C58" s="423"/>
      <c r="D58" s="384"/>
      <c r="E58" s="285"/>
      <c r="F58" s="283"/>
      <c r="G58" s="283"/>
      <c r="H58" s="284"/>
      <c r="I58" s="285"/>
      <c r="J58" s="283"/>
      <c r="K58" s="283"/>
      <c r="L58" s="283"/>
      <c r="M58" s="283"/>
      <c r="N58" s="283"/>
      <c r="O58" s="284"/>
      <c r="P58" s="285"/>
      <c r="Q58" s="283"/>
      <c r="R58" s="283"/>
      <c r="S58" s="283"/>
      <c r="T58" s="283"/>
      <c r="U58" s="283"/>
      <c r="V58" s="284"/>
      <c r="W58" s="285"/>
      <c r="X58" s="283"/>
      <c r="Y58" s="283"/>
      <c r="Z58" s="283"/>
      <c r="AA58" s="283"/>
      <c r="AB58" s="283"/>
      <c r="AC58" s="284"/>
      <c r="AD58" s="285"/>
      <c r="AE58" s="283"/>
      <c r="AF58" s="283"/>
      <c r="AG58" s="283"/>
      <c r="AH58" s="283"/>
      <c r="AI58" s="284"/>
      <c r="AJ58" s="416"/>
      <c r="AK58" s="165" t="s">
        <v>188</v>
      </c>
      <c r="AL58" s="166">
        <f>Y49+AF49+E62+I62+P62</f>
        <v>-160</v>
      </c>
    </row>
    <row r="59" spans="3:38" ht="9.9499999999999993" customHeight="1" x14ac:dyDescent="0.2">
      <c r="C59" s="425">
        <v>3</v>
      </c>
      <c r="D59" s="383" t="s">
        <v>10</v>
      </c>
      <c r="E59" s="285"/>
      <c r="F59" s="283"/>
      <c r="G59" s="283"/>
      <c r="H59" s="284"/>
      <c r="I59" s="285"/>
      <c r="J59" s="283"/>
      <c r="K59" s="283"/>
      <c r="L59" s="283"/>
      <c r="M59" s="283"/>
      <c r="N59" s="283"/>
      <c r="O59" s="284"/>
      <c r="P59" s="285"/>
      <c r="Q59" s="283"/>
      <c r="R59" s="283"/>
      <c r="S59" s="283"/>
      <c r="T59" s="283"/>
      <c r="U59" s="283"/>
      <c r="V59" s="284"/>
      <c r="W59" s="285"/>
      <c r="X59" s="283"/>
      <c r="Y59" s="283"/>
      <c r="Z59" s="283"/>
      <c r="AA59" s="283"/>
      <c r="AB59" s="283"/>
      <c r="AC59" s="284"/>
      <c r="AD59" s="285"/>
      <c r="AE59" s="283"/>
      <c r="AF59" s="283"/>
      <c r="AG59" s="283"/>
      <c r="AH59" s="283"/>
      <c r="AI59" s="284"/>
      <c r="AJ59" s="415">
        <f>SUM(E59:AI60)</f>
        <v>0</v>
      </c>
      <c r="AK59" s="165" t="s">
        <v>189</v>
      </c>
      <c r="AL59" s="166">
        <f>AL50</f>
        <v>0</v>
      </c>
    </row>
    <row r="60" spans="3:38" ht="9.9499999999999993" customHeight="1" x14ac:dyDescent="0.2">
      <c r="C60" s="423"/>
      <c r="D60" s="384"/>
      <c r="E60" s="285"/>
      <c r="F60" s="283"/>
      <c r="G60" s="283"/>
      <c r="H60" s="284"/>
      <c r="I60" s="285"/>
      <c r="J60" s="283"/>
      <c r="K60" s="283"/>
      <c r="L60" s="283"/>
      <c r="M60" s="283"/>
      <c r="N60" s="283"/>
      <c r="O60" s="284"/>
      <c r="P60" s="285"/>
      <c r="Q60" s="283"/>
      <c r="R60" s="283"/>
      <c r="S60" s="283"/>
      <c r="T60" s="283"/>
      <c r="U60" s="283"/>
      <c r="V60" s="284"/>
      <c r="W60" s="285"/>
      <c r="X60" s="283"/>
      <c r="Y60" s="283"/>
      <c r="Z60" s="283"/>
      <c r="AA60" s="283"/>
      <c r="AB60" s="283"/>
      <c r="AC60" s="284"/>
      <c r="AD60" s="285"/>
      <c r="AE60" s="283"/>
      <c r="AF60" s="283"/>
      <c r="AG60" s="283"/>
      <c r="AH60" s="283"/>
      <c r="AI60" s="284"/>
      <c r="AJ60" s="416"/>
      <c r="AK60" s="165" t="s">
        <v>190</v>
      </c>
      <c r="AL60" s="166">
        <f>Y50+AF50+E63+I63+P63</f>
        <v>0</v>
      </c>
    </row>
    <row r="61" spans="3:38" ht="9.9499999999999993" customHeight="1" x14ac:dyDescent="0.2">
      <c r="C61" s="35">
        <v>4</v>
      </c>
      <c r="D61" s="140" t="s">
        <v>58</v>
      </c>
      <c r="E61" s="306">
        <f>SUM(AF42:AH42,AF44:AH47,E55:H55,E57:H60)</f>
        <v>0</v>
      </c>
      <c r="F61" s="307"/>
      <c r="G61" s="307"/>
      <c r="H61" s="308"/>
      <c r="I61" s="306">
        <f>SUM(I55:O55,I57:O60)</f>
        <v>0</v>
      </c>
      <c r="J61" s="307"/>
      <c r="K61" s="307"/>
      <c r="L61" s="307"/>
      <c r="M61" s="307"/>
      <c r="N61" s="307"/>
      <c r="O61" s="308"/>
      <c r="P61" s="306">
        <f>SUM(P55:V55,P57:V60)</f>
        <v>0</v>
      </c>
      <c r="Q61" s="307"/>
      <c r="R61" s="307"/>
      <c r="S61" s="307"/>
      <c r="T61" s="307"/>
      <c r="U61" s="307"/>
      <c r="V61" s="308"/>
      <c r="W61" s="306">
        <f>SUM(W55:AC55,W57:AC60)</f>
        <v>0</v>
      </c>
      <c r="X61" s="307"/>
      <c r="Y61" s="307"/>
      <c r="Z61" s="307"/>
      <c r="AA61" s="307"/>
      <c r="AB61" s="307"/>
      <c r="AC61" s="308"/>
      <c r="AD61" s="309"/>
      <c r="AE61" s="310"/>
      <c r="AF61" s="310"/>
      <c r="AG61" s="310"/>
      <c r="AH61" s="310"/>
      <c r="AI61" s="311"/>
      <c r="AJ61" s="303"/>
      <c r="AK61" s="165" t="s">
        <v>170</v>
      </c>
      <c r="AL61" s="166"/>
    </row>
    <row r="62" spans="3:38" ht="9.9499999999999993" customHeight="1" x14ac:dyDescent="0.2">
      <c r="C62" s="137"/>
      <c r="D62" s="138" t="s">
        <v>163</v>
      </c>
      <c r="E62" s="290">
        <f>E61-E63-$B$38</f>
        <v>-40</v>
      </c>
      <c r="F62" s="292"/>
      <c r="G62" s="292"/>
      <c r="H62" s="291"/>
      <c r="I62" s="290">
        <f>I61-I63-$B$38</f>
        <v>-40</v>
      </c>
      <c r="J62" s="292"/>
      <c r="K62" s="292"/>
      <c r="L62" s="292"/>
      <c r="M62" s="292"/>
      <c r="N62" s="292"/>
      <c r="O62" s="291"/>
      <c r="P62" s="290">
        <f>P61-P63-$B$38</f>
        <v>-40</v>
      </c>
      <c r="Q62" s="292"/>
      <c r="R62" s="292"/>
      <c r="S62" s="292"/>
      <c r="T62" s="292"/>
      <c r="U62" s="292"/>
      <c r="V62" s="291"/>
      <c r="W62" s="290">
        <f>W61-W63-$B$38</f>
        <v>-40</v>
      </c>
      <c r="X62" s="292"/>
      <c r="Y62" s="292"/>
      <c r="Z62" s="292"/>
      <c r="AA62" s="292"/>
      <c r="AB62" s="292"/>
      <c r="AC62" s="291"/>
      <c r="AD62" s="293"/>
      <c r="AE62" s="301"/>
      <c r="AF62" s="301"/>
      <c r="AG62" s="301"/>
      <c r="AH62" s="301"/>
      <c r="AI62" s="294"/>
      <c r="AJ62" s="304"/>
      <c r="AK62" s="165" t="s">
        <v>171</v>
      </c>
      <c r="AL62" s="166">
        <f>AL57+AL58+AL61</f>
        <v>-784</v>
      </c>
    </row>
    <row r="63" spans="3:38" ht="9.9499999999999993" customHeight="1" thickBot="1" x14ac:dyDescent="0.25">
      <c r="C63" s="137"/>
      <c r="D63" s="138" t="s">
        <v>164</v>
      </c>
      <c r="E63" s="290">
        <f>IF(E61&gt;$B$39,E61-$B$39,0)</f>
        <v>0</v>
      </c>
      <c r="F63" s="292"/>
      <c r="G63" s="292"/>
      <c r="H63" s="291"/>
      <c r="I63" s="290">
        <f>IF(I61&gt;$B$39,I61-$B$39,0)</f>
        <v>0</v>
      </c>
      <c r="J63" s="292"/>
      <c r="K63" s="292"/>
      <c r="L63" s="292"/>
      <c r="M63" s="292"/>
      <c r="N63" s="292"/>
      <c r="O63" s="291"/>
      <c r="P63" s="290">
        <f>IF(P61&gt;$B$39,P61-$B$39,0)</f>
        <v>0</v>
      </c>
      <c r="Q63" s="292"/>
      <c r="R63" s="292"/>
      <c r="S63" s="292"/>
      <c r="T63" s="292"/>
      <c r="U63" s="292"/>
      <c r="V63" s="291"/>
      <c r="W63" s="290">
        <f>IF(W61&gt;$B$39,W61-$B$39,0)</f>
        <v>0</v>
      </c>
      <c r="X63" s="292"/>
      <c r="Y63" s="292"/>
      <c r="Z63" s="292"/>
      <c r="AA63" s="292"/>
      <c r="AB63" s="292"/>
      <c r="AC63" s="291"/>
      <c r="AD63" s="293"/>
      <c r="AE63" s="301"/>
      <c r="AF63" s="301"/>
      <c r="AG63" s="301"/>
      <c r="AH63" s="301"/>
      <c r="AI63" s="294"/>
      <c r="AJ63" s="304"/>
      <c r="AK63" s="167" t="s">
        <v>172</v>
      </c>
      <c r="AL63" s="168">
        <f>AL59+AL60</f>
        <v>0</v>
      </c>
    </row>
    <row r="64" spans="3:38" ht="8.4499999999999993" customHeight="1" thickBot="1" x14ac:dyDescent="0.25">
      <c r="C64" s="149">
        <v>5</v>
      </c>
      <c r="D64" s="202" t="s">
        <v>61</v>
      </c>
      <c r="E64" s="209"/>
      <c r="F64" s="150"/>
      <c r="G64" s="150"/>
      <c r="H64" s="151"/>
      <c r="I64" s="209"/>
      <c r="J64" s="150"/>
      <c r="K64" s="150"/>
      <c r="L64" s="150"/>
      <c r="M64" s="150"/>
      <c r="N64" s="150"/>
      <c r="O64" s="151"/>
      <c r="P64" s="209"/>
      <c r="Q64" s="150"/>
      <c r="R64" s="150"/>
      <c r="S64" s="150"/>
      <c r="T64" s="150"/>
      <c r="U64" s="150"/>
      <c r="V64" s="151"/>
      <c r="W64" s="209"/>
      <c r="X64" s="150"/>
      <c r="Y64" s="150"/>
      <c r="Z64" s="150"/>
      <c r="AA64" s="150"/>
      <c r="AB64" s="150"/>
      <c r="AC64" s="151"/>
      <c r="AD64" s="209"/>
      <c r="AE64" s="150"/>
      <c r="AF64" s="150"/>
      <c r="AG64" s="150"/>
      <c r="AH64" s="150"/>
      <c r="AI64" s="151"/>
      <c r="AJ64" s="305"/>
      <c r="AK64" s="276"/>
      <c r="AL64" s="277"/>
    </row>
    <row r="65" spans="3:39" ht="8.1" customHeight="1" thickBot="1" x14ac:dyDescent="0.25">
      <c r="C65" s="38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</row>
    <row r="66" spans="3:39" ht="8.4499999999999993" customHeight="1" x14ac:dyDescent="0.2">
      <c r="C66" s="9"/>
      <c r="D66" s="390" t="s">
        <v>33</v>
      </c>
      <c r="E66" s="142" t="s">
        <v>233</v>
      </c>
      <c r="F66" s="295" t="s">
        <v>131</v>
      </c>
      <c r="G66" s="296"/>
      <c r="H66" s="296"/>
      <c r="I66" s="296"/>
      <c r="J66" s="296"/>
      <c r="K66" s="296"/>
      <c r="L66" s="297"/>
      <c r="M66" s="295" t="s">
        <v>132</v>
      </c>
      <c r="N66" s="296"/>
      <c r="O66" s="296"/>
      <c r="P66" s="296"/>
      <c r="Q66" s="296"/>
      <c r="R66" s="296"/>
      <c r="S66" s="297"/>
      <c r="T66" s="295" t="s">
        <v>133</v>
      </c>
      <c r="U66" s="296"/>
      <c r="V66" s="296"/>
      <c r="W66" s="296"/>
      <c r="X66" s="296"/>
      <c r="Y66" s="296"/>
      <c r="Z66" s="297"/>
      <c r="AA66" s="295" t="s">
        <v>134</v>
      </c>
      <c r="AB66" s="296"/>
      <c r="AC66" s="296"/>
      <c r="AD66" s="296"/>
      <c r="AE66" s="296"/>
      <c r="AF66" s="296"/>
      <c r="AG66" s="297"/>
      <c r="AH66" s="139" t="s">
        <v>234</v>
      </c>
      <c r="AI66" s="413"/>
      <c r="AJ66" s="411" t="s">
        <v>5</v>
      </c>
      <c r="AK66" s="144" t="s">
        <v>34</v>
      </c>
      <c r="AL66" s="145" t="s">
        <v>35</v>
      </c>
    </row>
    <row r="67" spans="3:39" ht="8.4499999999999993" customHeight="1" thickBot="1" x14ac:dyDescent="0.25">
      <c r="C67" s="9"/>
      <c r="D67" s="391"/>
      <c r="E67" s="3">
        <v>1</v>
      </c>
      <c r="F67" s="95">
        <v>2</v>
      </c>
      <c r="G67" s="132">
        <v>3</v>
      </c>
      <c r="H67" s="132">
        <v>4</v>
      </c>
      <c r="I67" s="132">
        <v>5</v>
      </c>
      <c r="J67" s="132">
        <v>6</v>
      </c>
      <c r="K67" s="132">
        <v>7</v>
      </c>
      <c r="L67" s="133">
        <v>8</v>
      </c>
      <c r="M67" s="95">
        <v>9</v>
      </c>
      <c r="N67" s="132">
        <v>10</v>
      </c>
      <c r="O67" s="132">
        <v>11</v>
      </c>
      <c r="P67" s="132">
        <v>12</v>
      </c>
      <c r="Q67" s="132">
        <v>13</v>
      </c>
      <c r="R67" s="132">
        <v>14</v>
      </c>
      <c r="S67" s="133">
        <v>15</v>
      </c>
      <c r="T67" s="95">
        <v>16</v>
      </c>
      <c r="U67" s="132">
        <v>17</v>
      </c>
      <c r="V67" s="132">
        <v>18</v>
      </c>
      <c r="W67" s="132">
        <v>19</v>
      </c>
      <c r="X67" s="132">
        <v>20</v>
      </c>
      <c r="Y67" s="132">
        <v>21</v>
      </c>
      <c r="Z67" s="133">
        <v>22</v>
      </c>
      <c r="AA67" s="95">
        <v>23</v>
      </c>
      <c r="AB67" s="132">
        <v>24</v>
      </c>
      <c r="AC67" s="132">
        <v>25</v>
      </c>
      <c r="AD67" s="132">
        <v>26</v>
      </c>
      <c r="AE67" s="132">
        <v>27</v>
      </c>
      <c r="AF67" s="132">
        <v>28</v>
      </c>
      <c r="AG67" s="133">
        <v>29</v>
      </c>
      <c r="AH67" s="141">
        <v>30</v>
      </c>
      <c r="AI67" s="414"/>
      <c r="AJ67" s="412"/>
      <c r="AK67" s="193">
        <v>21</v>
      </c>
      <c r="AL67" s="193">
        <f>AK67*8</f>
        <v>168</v>
      </c>
    </row>
    <row r="68" spans="3:39" ht="16.5" x14ac:dyDescent="0.2">
      <c r="C68" s="35">
        <v>1</v>
      </c>
      <c r="D68" s="138" t="s">
        <v>6</v>
      </c>
      <c r="E68" s="180"/>
      <c r="F68" s="156"/>
      <c r="G68" s="153"/>
      <c r="H68" s="153"/>
      <c r="I68" s="153"/>
      <c r="J68" s="153"/>
      <c r="K68" s="154"/>
      <c r="L68" s="155"/>
      <c r="M68" s="156"/>
      <c r="N68" s="153"/>
      <c r="O68" s="153"/>
      <c r="P68" s="153"/>
      <c r="Q68" s="153"/>
      <c r="R68" s="154"/>
      <c r="S68" s="155"/>
      <c r="T68" s="156"/>
      <c r="U68" s="153"/>
      <c r="V68" s="153"/>
      <c r="W68" s="153"/>
      <c r="X68" s="153"/>
      <c r="Y68" s="154"/>
      <c r="Z68" s="155"/>
      <c r="AA68" s="156"/>
      <c r="AB68" s="153"/>
      <c r="AC68" s="153"/>
      <c r="AD68" s="153"/>
      <c r="AE68" s="153"/>
      <c r="AF68" s="154"/>
      <c r="AG68" s="155"/>
      <c r="AH68" s="181"/>
      <c r="AI68" s="420"/>
      <c r="AJ68" s="176">
        <f>SUM(E68:AH68)</f>
        <v>0</v>
      </c>
      <c r="AK68" s="272" t="s">
        <v>225</v>
      </c>
      <c r="AL68" s="274">
        <f>AJ68+AJ70+AJ72</f>
        <v>0</v>
      </c>
    </row>
    <row r="69" spans="3:39" ht="9.9499999999999993" customHeight="1" x14ac:dyDescent="0.2">
      <c r="C69" s="96"/>
      <c r="D69" s="85" t="s">
        <v>107</v>
      </c>
      <c r="E69" s="241"/>
      <c r="F69" s="236"/>
      <c r="G69" s="237"/>
      <c r="H69" s="237"/>
      <c r="I69" s="237"/>
      <c r="J69" s="237"/>
      <c r="K69" s="219"/>
      <c r="L69" s="220"/>
      <c r="M69" s="236"/>
      <c r="N69" s="237"/>
      <c r="O69" s="237"/>
      <c r="P69" s="237"/>
      <c r="Q69" s="237"/>
      <c r="R69" s="219"/>
      <c r="S69" s="220"/>
      <c r="T69" s="236"/>
      <c r="U69" s="237"/>
      <c r="V69" s="237"/>
      <c r="W69" s="237"/>
      <c r="X69" s="237"/>
      <c r="Y69" s="219"/>
      <c r="Z69" s="220"/>
      <c r="AA69" s="236"/>
      <c r="AB69" s="237"/>
      <c r="AC69" s="237"/>
      <c r="AD69" s="237"/>
      <c r="AE69" s="237"/>
      <c r="AF69" s="219"/>
      <c r="AG69" s="220"/>
      <c r="AH69" s="242"/>
      <c r="AI69" s="421"/>
      <c r="AJ69" s="164"/>
      <c r="AK69" s="273"/>
      <c r="AL69" s="275"/>
    </row>
    <row r="70" spans="3:39" ht="9.9499999999999993" customHeight="1" x14ac:dyDescent="0.2">
      <c r="C70" s="425">
        <v>2</v>
      </c>
      <c r="D70" s="383" t="s">
        <v>8</v>
      </c>
      <c r="E70" s="427"/>
      <c r="F70" s="285"/>
      <c r="G70" s="283"/>
      <c r="H70" s="283"/>
      <c r="I70" s="283"/>
      <c r="J70" s="283"/>
      <c r="K70" s="283"/>
      <c r="L70" s="284"/>
      <c r="M70" s="285"/>
      <c r="N70" s="283"/>
      <c r="O70" s="283"/>
      <c r="P70" s="283"/>
      <c r="Q70" s="283"/>
      <c r="R70" s="283"/>
      <c r="S70" s="284"/>
      <c r="T70" s="285"/>
      <c r="U70" s="283"/>
      <c r="V70" s="283"/>
      <c r="W70" s="283"/>
      <c r="X70" s="283"/>
      <c r="Y70" s="283"/>
      <c r="Z70" s="284"/>
      <c r="AA70" s="285"/>
      <c r="AB70" s="283"/>
      <c r="AC70" s="283"/>
      <c r="AD70" s="283"/>
      <c r="AE70" s="283"/>
      <c r="AF70" s="283"/>
      <c r="AG70" s="284"/>
      <c r="AH70" s="433"/>
      <c r="AI70" s="421"/>
      <c r="AJ70" s="415">
        <f>SUM(E70:AH71)</f>
        <v>0</v>
      </c>
      <c r="AK70" s="165" t="s">
        <v>191</v>
      </c>
      <c r="AL70" s="166">
        <f>AL62</f>
        <v>-784</v>
      </c>
    </row>
    <row r="71" spans="3:39" ht="9.9499999999999993" customHeight="1" x14ac:dyDescent="0.2">
      <c r="C71" s="423"/>
      <c r="D71" s="384"/>
      <c r="E71" s="427"/>
      <c r="F71" s="285"/>
      <c r="G71" s="283"/>
      <c r="H71" s="283"/>
      <c r="I71" s="283"/>
      <c r="J71" s="283"/>
      <c r="K71" s="283"/>
      <c r="L71" s="284"/>
      <c r="M71" s="285"/>
      <c r="N71" s="283"/>
      <c r="O71" s="283"/>
      <c r="P71" s="283"/>
      <c r="Q71" s="283"/>
      <c r="R71" s="283"/>
      <c r="S71" s="284"/>
      <c r="T71" s="285"/>
      <c r="U71" s="283"/>
      <c r="V71" s="283"/>
      <c r="W71" s="283"/>
      <c r="X71" s="283"/>
      <c r="Y71" s="283"/>
      <c r="Z71" s="284"/>
      <c r="AA71" s="285"/>
      <c r="AB71" s="283"/>
      <c r="AC71" s="283"/>
      <c r="AD71" s="283"/>
      <c r="AE71" s="283"/>
      <c r="AF71" s="283"/>
      <c r="AG71" s="284"/>
      <c r="AH71" s="433"/>
      <c r="AI71" s="421"/>
      <c r="AJ71" s="416"/>
      <c r="AK71" s="165" t="s">
        <v>192</v>
      </c>
      <c r="AL71" s="166">
        <f>W62+AD62+E75+F75+M75+T75</f>
        <v>-200</v>
      </c>
    </row>
    <row r="72" spans="3:39" ht="9.9499999999999993" customHeight="1" x14ac:dyDescent="0.2">
      <c r="C72" s="425">
        <v>3</v>
      </c>
      <c r="D72" s="383" t="s">
        <v>10</v>
      </c>
      <c r="E72" s="427"/>
      <c r="F72" s="285"/>
      <c r="G72" s="283"/>
      <c r="H72" s="283"/>
      <c r="I72" s="283"/>
      <c r="J72" s="283"/>
      <c r="K72" s="283"/>
      <c r="L72" s="284"/>
      <c r="M72" s="285"/>
      <c r="N72" s="283"/>
      <c r="O72" s="283"/>
      <c r="P72" s="283"/>
      <c r="Q72" s="283"/>
      <c r="R72" s="283"/>
      <c r="S72" s="284"/>
      <c r="T72" s="285"/>
      <c r="U72" s="283"/>
      <c r="V72" s="283"/>
      <c r="W72" s="283"/>
      <c r="X72" s="283"/>
      <c r="Y72" s="283"/>
      <c r="Z72" s="284"/>
      <c r="AA72" s="285"/>
      <c r="AB72" s="283"/>
      <c r="AC72" s="283"/>
      <c r="AD72" s="283"/>
      <c r="AE72" s="283"/>
      <c r="AF72" s="283"/>
      <c r="AG72" s="284"/>
      <c r="AH72" s="433"/>
      <c r="AI72" s="421"/>
      <c r="AJ72" s="415">
        <f>SUM(E72:AH73)</f>
        <v>0</v>
      </c>
      <c r="AK72" s="165" t="s">
        <v>193</v>
      </c>
      <c r="AL72" s="166">
        <f>AL63</f>
        <v>0</v>
      </c>
    </row>
    <row r="73" spans="3:39" ht="9.9499999999999993" customHeight="1" x14ac:dyDescent="0.2">
      <c r="C73" s="423"/>
      <c r="D73" s="384"/>
      <c r="E73" s="427"/>
      <c r="F73" s="285"/>
      <c r="G73" s="283"/>
      <c r="H73" s="283"/>
      <c r="I73" s="283"/>
      <c r="J73" s="283"/>
      <c r="K73" s="283"/>
      <c r="L73" s="284"/>
      <c r="M73" s="285"/>
      <c r="N73" s="283"/>
      <c r="O73" s="283"/>
      <c r="P73" s="283"/>
      <c r="Q73" s="283"/>
      <c r="R73" s="283"/>
      <c r="S73" s="284"/>
      <c r="T73" s="285"/>
      <c r="U73" s="283"/>
      <c r="V73" s="283"/>
      <c r="W73" s="283"/>
      <c r="X73" s="283"/>
      <c r="Y73" s="283"/>
      <c r="Z73" s="284"/>
      <c r="AA73" s="285"/>
      <c r="AB73" s="283"/>
      <c r="AC73" s="283"/>
      <c r="AD73" s="283"/>
      <c r="AE73" s="283"/>
      <c r="AF73" s="283"/>
      <c r="AG73" s="284"/>
      <c r="AH73" s="433"/>
      <c r="AI73" s="421"/>
      <c r="AJ73" s="416"/>
      <c r="AK73" s="165" t="s">
        <v>194</v>
      </c>
      <c r="AL73" s="166">
        <f>W63+AD63+E76+F76+M76+T76</f>
        <v>0</v>
      </c>
    </row>
    <row r="74" spans="3:39" ht="9.9499999999999993" customHeight="1" x14ac:dyDescent="0.2">
      <c r="C74" s="35">
        <v>4</v>
      </c>
      <c r="D74" s="140" t="s">
        <v>58</v>
      </c>
      <c r="E74" s="195">
        <f>SUM(AD55:AI55,AD57:AI60,E68,E70:E73)</f>
        <v>0</v>
      </c>
      <c r="F74" s="298">
        <f>SUM(F68:L68,F70:L73)</f>
        <v>0</v>
      </c>
      <c r="G74" s="299"/>
      <c r="H74" s="299"/>
      <c r="I74" s="299"/>
      <c r="J74" s="299"/>
      <c r="K74" s="299"/>
      <c r="L74" s="300"/>
      <c r="M74" s="298">
        <f>SUM(M68:S68,M70:S73)</f>
        <v>0</v>
      </c>
      <c r="N74" s="299"/>
      <c r="O74" s="299"/>
      <c r="P74" s="299"/>
      <c r="Q74" s="299"/>
      <c r="R74" s="299"/>
      <c r="S74" s="300"/>
      <c r="T74" s="298">
        <f>SUM(T68:Z68,T70:Z73)</f>
        <v>0</v>
      </c>
      <c r="U74" s="299"/>
      <c r="V74" s="299"/>
      <c r="W74" s="299"/>
      <c r="X74" s="299"/>
      <c r="Y74" s="299"/>
      <c r="Z74" s="300"/>
      <c r="AA74" s="298">
        <f>SUM(AA68:AG68,AA70:AG73)</f>
        <v>0</v>
      </c>
      <c r="AB74" s="299"/>
      <c r="AC74" s="299"/>
      <c r="AD74" s="299"/>
      <c r="AE74" s="299"/>
      <c r="AF74" s="299"/>
      <c r="AG74" s="300"/>
      <c r="AH74" s="259"/>
      <c r="AI74" s="421"/>
      <c r="AJ74" s="430"/>
      <c r="AK74" s="165" t="s">
        <v>170</v>
      </c>
      <c r="AL74" s="166"/>
    </row>
    <row r="75" spans="3:39" ht="9.9499999999999993" customHeight="1" x14ac:dyDescent="0.2">
      <c r="C75" s="137"/>
      <c r="D75" s="138" t="s">
        <v>163</v>
      </c>
      <c r="E75" s="184">
        <f>E74-E76-$B$38</f>
        <v>-40</v>
      </c>
      <c r="F75" s="290">
        <f>F74-F76-$B$38</f>
        <v>-40</v>
      </c>
      <c r="G75" s="292"/>
      <c r="H75" s="292"/>
      <c r="I75" s="292"/>
      <c r="J75" s="292"/>
      <c r="K75" s="292"/>
      <c r="L75" s="291"/>
      <c r="M75" s="290">
        <f>M74-M76-$B$38</f>
        <v>-40</v>
      </c>
      <c r="N75" s="292"/>
      <c r="O75" s="292"/>
      <c r="P75" s="292"/>
      <c r="Q75" s="292"/>
      <c r="R75" s="292"/>
      <c r="S75" s="291"/>
      <c r="T75" s="290">
        <f>T74-T76-$B$38</f>
        <v>-40</v>
      </c>
      <c r="U75" s="292"/>
      <c r="V75" s="292"/>
      <c r="W75" s="292"/>
      <c r="X75" s="292"/>
      <c r="Y75" s="292"/>
      <c r="Z75" s="291"/>
      <c r="AA75" s="290">
        <f>AA74-AA76-$B$38</f>
        <v>-40</v>
      </c>
      <c r="AB75" s="292"/>
      <c r="AC75" s="292"/>
      <c r="AD75" s="292"/>
      <c r="AE75" s="292"/>
      <c r="AF75" s="292"/>
      <c r="AG75" s="291"/>
      <c r="AH75" s="260"/>
      <c r="AI75" s="421"/>
      <c r="AJ75" s="431"/>
      <c r="AK75" s="165" t="s">
        <v>195</v>
      </c>
      <c r="AL75" s="166"/>
      <c r="AM75" s="185" t="s">
        <v>232</v>
      </c>
    </row>
    <row r="76" spans="3:39" ht="9.9499999999999993" customHeight="1" x14ac:dyDescent="0.2">
      <c r="C76" s="137"/>
      <c r="D76" s="138" t="s">
        <v>164</v>
      </c>
      <c r="E76" s="184">
        <f>IF(E74&gt;$B$39,E74-$B$39,0)</f>
        <v>0</v>
      </c>
      <c r="F76" s="290">
        <f>IF(F74&gt;$B$39,F74-$B$39,0)</f>
        <v>0</v>
      </c>
      <c r="G76" s="292"/>
      <c r="H76" s="292"/>
      <c r="I76" s="292"/>
      <c r="J76" s="292"/>
      <c r="K76" s="292"/>
      <c r="L76" s="291"/>
      <c r="M76" s="290">
        <f>IF(M74&gt;$B$39,M74-$B$39,0)</f>
        <v>0</v>
      </c>
      <c r="N76" s="292"/>
      <c r="O76" s="292"/>
      <c r="P76" s="292"/>
      <c r="Q76" s="292"/>
      <c r="R76" s="292"/>
      <c r="S76" s="291"/>
      <c r="T76" s="290">
        <f>IF(T74&gt;$B$39,T74-$B$39,0)</f>
        <v>0</v>
      </c>
      <c r="U76" s="292"/>
      <c r="V76" s="292"/>
      <c r="W76" s="292"/>
      <c r="X76" s="292"/>
      <c r="Y76" s="292"/>
      <c r="Z76" s="291"/>
      <c r="AA76" s="290">
        <f>IF(AA74&gt;$B$39,AA74-$B$39,0)</f>
        <v>0</v>
      </c>
      <c r="AB76" s="292"/>
      <c r="AC76" s="292"/>
      <c r="AD76" s="292"/>
      <c r="AE76" s="292"/>
      <c r="AF76" s="292"/>
      <c r="AG76" s="291"/>
      <c r="AH76" s="260"/>
      <c r="AI76" s="421"/>
      <c r="AJ76" s="431"/>
      <c r="AK76" s="165" t="s">
        <v>171</v>
      </c>
      <c r="AL76" s="166">
        <f>AL70+AL71+AL74</f>
        <v>-984</v>
      </c>
    </row>
    <row r="77" spans="3:39" ht="8.4499999999999993" customHeight="1" thickBot="1" x14ac:dyDescent="0.25">
      <c r="C77" s="149">
        <v>5</v>
      </c>
      <c r="D77" s="202" t="s">
        <v>61</v>
      </c>
      <c r="E77" s="210"/>
      <c r="F77" s="203"/>
      <c r="G77" s="204"/>
      <c r="H77" s="204"/>
      <c r="I77" s="204"/>
      <c r="J77" s="204"/>
      <c r="K77" s="204"/>
      <c r="L77" s="205"/>
      <c r="M77" s="211"/>
      <c r="N77" s="212"/>
      <c r="O77" s="212"/>
      <c r="P77" s="212"/>
      <c r="Q77" s="212"/>
      <c r="R77" s="212"/>
      <c r="S77" s="213"/>
      <c r="T77" s="203"/>
      <c r="U77" s="204"/>
      <c r="V77" s="204"/>
      <c r="W77" s="204"/>
      <c r="X77" s="204"/>
      <c r="Y77" s="204"/>
      <c r="Z77" s="205"/>
      <c r="AA77" s="203"/>
      <c r="AB77" s="204"/>
      <c r="AC77" s="204"/>
      <c r="AD77" s="204"/>
      <c r="AE77" s="204"/>
      <c r="AF77" s="204"/>
      <c r="AG77" s="205"/>
      <c r="AH77" s="210"/>
      <c r="AI77" s="422"/>
      <c r="AJ77" s="432"/>
      <c r="AK77" s="167" t="s">
        <v>172</v>
      </c>
      <c r="AL77" s="182">
        <f>AL72+AL73+AL75</f>
        <v>0</v>
      </c>
    </row>
    <row r="78" spans="3:39" ht="8.1" customHeight="1" thickBot="1" x14ac:dyDescent="0.25">
      <c r="C78" s="386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6"/>
      <c r="X78" s="426"/>
      <c r="Y78" s="426"/>
      <c r="Z78" s="426"/>
      <c r="AA78" s="426"/>
      <c r="AB78" s="426"/>
      <c r="AC78" s="426"/>
      <c r="AD78" s="426"/>
      <c r="AE78" s="426"/>
      <c r="AF78" s="426"/>
      <c r="AG78" s="426"/>
      <c r="AH78" s="426"/>
      <c r="AI78" s="426"/>
      <c r="AJ78" s="426"/>
      <c r="AK78" s="426"/>
      <c r="AL78" s="426"/>
    </row>
    <row r="79" spans="3:39" ht="8.4499999999999993" customHeight="1" x14ac:dyDescent="0.2">
      <c r="C79" s="9"/>
      <c r="D79" s="428" t="s">
        <v>36</v>
      </c>
      <c r="E79" s="295" t="s">
        <v>136</v>
      </c>
      <c r="F79" s="296"/>
      <c r="G79" s="296"/>
      <c r="H79" s="296"/>
      <c r="I79" s="296"/>
      <c r="J79" s="297"/>
      <c r="K79" s="295" t="s">
        <v>137</v>
      </c>
      <c r="L79" s="296"/>
      <c r="M79" s="296"/>
      <c r="N79" s="296"/>
      <c r="O79" s="296"/>
      <c r="P79" s="296"/>
      <c r="Q79" s="297"/>
      <c r="R79" s="295" t="s">
        <v>138</v>
      </c>
      <c r="S79" s="296"/>
      <c r="T79" s="296"/>
      <c r="U79" s="296"/>
      <c r="V79" s="296"/>
      <c r="W79" s="296"/>
      <c r="X79" s="297"/>
      <c r="Y79" s="295" t="s">
        <v>139</v>
      </c>
      <c r="Z79" s="296"/>
      <c r="AA79" s="296"/>
      <c r="AB79" s="296"/>
      <c r="AC79" s="296"/>
      <c r="AD79" s="296"/>
      <c r="AE79" s="297"/>
      <c r="AF79" s="340" t="s">
        <v>140</v>
      </c>
      <c r="AG79" s="296"/>
      <c r="AH79" s="296"/>
      <c r="AI79" s="297"/>
      <c r="AJ79" s="411" t="s">
        <v>5</v>
      </c>
      <c r="AK79" s="144" t="s">
        <v>37</v>
      </c>
      <c r="AL79" s="144" t="s">
        <v>38</v>
      </c>
    </row>
    <row r="80" spans="3:39" ht="8.4499999999999993" customHeight="1" thickBot="1" x14ac:dyDescent="0.25">
      <c r="C80" s="9"/>
      <c r="D80" s="429"/>
      <c r="E80" s="95">
        <v>1</v>
      </c>
      <c r="F80" s="132">
        <v>2</v>
      </c>
      <c r="G80" s="132">
        <v>3</v>
      </c>
      <c r="H80" s="132">
        <v>4</v>
      </c>
      <c r="I80" s="132">
        <v>5</v>
      </c>
      <c r="J80" s="133">
        <v>6</v>
      </c>
      <c r="K80" s="95">
        <v>7</v>
      </c>
      <c r="L80" s="132">
        <v>8</v>
      </c>
      <c r="M80" s="132">
        <v>9</v>
      </c>
      <c r="N80" s="132">
        <v>10</v>
      </c>
      <c r="O80" s="132">
        <v>11</v>
      </c>
      <c r="P80" s="132">
        <v>12</v>
      </c>
      <c r="Q80" s="133">
        <v>13</v>
      </c>
      <c r="R80" s="95">
        <v>14</v>
      </c>
      <c r="S80" s="132">
        <v>15</v>
      </c>
      <c r="T80" s="132">
        <v>16</v>
      </c>
      <c r="U80" s="132">
        <v>17</v>
      </c>
      <c r="V80" s="132">
        <v>18</v>
      </c>
      <c r="W80" s="132">
        <v>19</v>
      </c>
      <c r="X80" s="133">
        <v>20</v>
      </c>
      <c r="Y80" s="95">
        <v>21</v>
      </c>
      <c r="Z80" s="132">
        <v>22</v>
      </c>
      <c r="AA80" s="132">
        <v>23</v>
      </c>
      <c r="AB80" s="132">
        <v>24</v>
      </c>
      <c r="AC80" s="132">
        <v>25</v>
      </c>
      <c r="AD80" s="132">
        <v>26</v>
      </c>
      <c r="AE80" s="133">
        <v>27</v>
      </c>
      <c r="AF80" s="134">
        <v>28</v>
      </c>
      <c r="AG80" s="132">
        <v>29</v>
      </c>
      <c r="AH80" s="132">
        <v>30</v>
      </c>
      <c r="AI80" s="133">
        <v>31</v>
      </c>
      <c r="AJ80" s="412"/>
      <c r="AK80" s="193">
        <v>23</v>
      </c>
      <c r="AL80" s="193">
        <f>AK80*8</f>
        <v>184</v>
      </c>
    </row>
    <row r="81" spans="3:38" ht="16.5" x14ac:dyDescent="0.2">
      <c r="C81" s="35">
        <v>1</v>
      </c>
      <c r="D81" s="138" t="s">
        <v>6</v>
      </c>
      <c r="E81" s="156"/>
      <c r="F81" s="153"/>
      <c r="G81" s="153"/>
      <c r="H81" s="153"/>
      <c r="I81" s="154"/>
      <c r="J81" s="155"/>
      <c r="K81" s="156"/>
      <c r="L81" s="153"/>
      <c r="M81" s="153"/>
      <c r="N81" s="153"/>
      <c r="O81" s="153"/>
      <c r="P81" s="154"/>
      <c r="Q81" s="155"/>
      <c r="R81" s="156"/>
      <c r="S81" s="153"/>
      <c r="T81" s="153"/>
      <c r="U81" s="153"/>
      <c r="V81" s="153"/>
      <c r="W81" s="154"/>
      <c r="X81" s="155"/>
      <c r="Y81" s="156"/>
      <c r="Z81" s="153"/>
      <c r="AA81" s="153"/>
      <c r="AB81" s="153"/>
      <c r="AC81" s="153"/>
      <c r="AD81" s="154"/>
      <c r="AE81" s="155"/>
      <c r="AF81" s="157"/>
      <c r="AG81" s="153"/>
      <c r="AH81" s="153"/>
      <c r="AI81" s="162"/>
      <c r="AJ81" s="176">
        <f>SUM(E81:AI81)</f>
        <v>0</v>
      </c>
      <c r="AK81" s="272" t="s">
        <v>226</v>
      </c>
      <c r="AL81" s="274">
        <f>AJ81+AJ83+AJ85</f>
        <v>0</v>
      </c>
    </row>
    <row r="82" spans="3:38" ht="9.9499999999999993" customHeight="1" x14ac:dyDescent="0.2">
      <c r="C82" s="96"/>
      <c r="D82" s="85" t="s">
        <v>107</v>
      </c>
      <c r="E82" s="217"/>
      <c r="F82" s="223"/>
      <c r="G82" s="223"/>
      <c r="H82" s="223"/>
      <c r="I82" s="219"/>
      <c r="J82" s="220"/>
      <c r="K82" s="217"/>
      <c r="L82" s="223"/>
      <c r="M82" s="223"/>
      <c r="N82" s="223"/>
      <c r="O82" s="223"/>
      <c r="P82" s="219"/>
      <c r="Q82" s="220"/>
      <c r="R82" s="217"/>
      <c r="S82" s="223"/>
      <c r="T82" s="223"/>
      <c r="U82" s="223"/>
      <c r="V82" s="223"/>
      <c r="W82" s="219"/>
      <c r="X82" s="220"/>
      <c r="Y82" s="217"/>
      <c r="Z82" s="223"/>
      <c r="AA82" s="223"/>
      <c r="AB82" s="223"/>
      <c r="AC82" s="223"/>
      <c r="AD82" s="219"/>
      <c r="AE82" s="220"/>
      <c r="AF82" s="227"/>
      <c r="AG82" s="222"/>
      <c r="AH82" s="223"/>
      <c r="AI82" s="243"/>
      <c r="AJ82" s="164"/>
      <c r="AK82" s="273"/>
      <c r="AL82" s="275"/>
    </row>
    <row r="83" spans="3:38" ht="9.9499999999999993" customHeight="1" x14ac:dyDescent="0.2">
      <c r="C83" s="425">
        <v>2</v>
      </c>
      <c r="D83" s="434" t="s">
        <v>8</v>
      </c>
      <c r="E83" s="283"/>
      <c r="F83" s="283"/>
      <c r="G83" s="283"/>
      <c r="H83" s="283"/>
      <c r="I83" s="283"/>
      <c r="J83" s="342"/>
      <c r="K83" s="283"/>
      <c r="L83" s="283"/>
      <c r="M83" s="283"/>
      <c r="N83" s="283"/>
      <c r="O83" s="283"/>
      <c r="P83" s="283"/>
      <c r="Q83" s="342"/>
      <c r="R83" s="283"/>
      <c r="S83" s="283"/>
      <c r="T83" s="283"/>
      <c r="U83" s="283"/>
      <c r="V83" s="283"/>
      <c r="W83" s="283"/>
      <c r="X83" s="342"/>
      <c r="Y83" s="283"/>
      <c r="Z83" s="283"/>
      <c r="AA83" s="283"/>
      <c r="AB83" s="283"/>
      <c r="AC83" s="283"/>
      <c r="AD83" s="283"/>
      <c r="AE83" s="342"/>
      <c r="AF83" s="283"/>
      <c r="AG83" s="283"/>
      <c r="AH83" s="283"/>
      <c r="AI83" s="342"/>
      <c r="AJ83" s="415">
        <f>SUM(E83:AI84)</f>
        <v>0</v>
      </c>
      <c r="AK83" s="165" t="s">
        <v>196</v>
      </c>
      <c r="AL83" s="166">
        <f>AL76</f>
        <v>-984</v>
      </c>
    </row>
    <row r="84" spans="3:38" ht="9.9499999999999993" customHeight="1" x14ac:dyDescent="0.2">
      <c r="C84" s="423"/>
      <c r="D84" s="435"/>
      <c r="E84" s="302"/>
      <c r="F84" s="302"/>
      <c r="G84" s="302"/>
      <c r="H84" s="302"/>
      <c r="I84" s="302"/>
      <c r="J84" s="343"/>
      <c r="K84" s="302"/>
      <c r="L84" s="302"/>
      <c r="M84" s="302"/>
      <c r="N84" s="302"/>
      <c r="O84" s="302"/>
      <c r="P84" s="302"/>
      <c r="Q84" s="343"/>
      <c r="R84" s="302"/>
      <c r="S84" s="302"/>
      <c r="T84" s="302"/>
      <c r="U84" s="302"/>
      <c r="V84" s="302"/>
      <c r="W84" s="302"/>
      <c r="X84" s="343"/>
      <c r="Y84" s="302"/>
      <c r="Z84" s="302"/>
      <c r="AA84" s="302"/>
      <c r="AB84" s="302"/>
      <c r="AC84" s="302"/>
      <c r="AD84" s="302"/>
      <c r="AE84" s="343"/>
      <c r="AF84" s="302"/>
      <c r="AG84" s="302"/>
      <c r="AH84" s="302"/>
      <c r="AI84" s="343"/>
      <c r="AJ84" s="416"/>
      <c r="AK84" s="165" t="s">
        <v>197</v>
      </c>
      <c r="AL84" s="166">
        <f>AA75+AH75+E88+K88+R88</f>
        <v>-160</v>
      </c>
    </row>
    <row r="85" spans="3:38" ht="9.9499999999999993" customHeight="1" x14ac:dyDescent="0.2">
      <c r="C85" s="425">
        <v>3</v>
      </c>
      <c r="D85" s="434" t="s">
        <v>10</v>
      </c>
      <c r="E85" s="283"/>
      <c r="F85" s="283"/>
      <c r="G85" s="283"/>
      <c r="H85" s="283"/>
      <c r="I85" s="283"/>
      <c r="J85" s="342"/>
      <c r="K85" s="283"/>
      <c r="L85" s="283"/>
      <c r="M85" s="283"/>
      <c r="N85" s="283"/>
      <c r="O85" s="283"/>
      <c r="P85" s="283"/>
      <c r="Q85" s="342"/>
      <c r="R85" s="283"/>
      <c r="S85" s="283"/>
      <c r="T85" s="283"/>
      <c r="U85" s="283"/>
      <c r="V85" s="283"/>
      <c r="W85" s="283"/>
      <c r="X85" s="342"/>
      <c r="Y85" s="283"/>
      <c r="Z85" s="283"/>
      <c r="AA85" s="283"/>
      <c r="AB85" s="283"/>
      <c r="AC85" s="283"/>
      <c r="AD85" s="283"/>
      <c r="AE85" s="342"/>
      <c r="AF85" s="283"/>
      <c r="AG85" s="283"/>
      <c r="AH85" s="283"/>
      <c r="AI85" s="342"/>
      <c r="AJ85" s="415">
        <f>SUM(E85:AI86)</f>
        <v>0</v>
      </c>
      <c r="AK85" s="165" t="s">
        <v>198</v>
      </c>
      <c r="AL85" s="166">
        <f>AL77</f>
        <v>0</v>
      </c>
    </row>
    <row r="86" spans="3:38" ht="9.9499999999999993" customHeight="1" x14ac:dyDescent="0.2">
      <c r="C86" s="423"/>
      <c r="D86" s="435"/>
      <c r="E86" s="302"/>
      <c r="F86" s="302"/>
      <c r="G86" s="302"/>
      <c r="H86" s="302"/>
      <c r="I86" s="302"/>
      <c r="J86" s="343"/>
      <c r="K86" s="302"/>
      <c r="L86" s="302"/>
      <c r="M86" s="302"/>
      <c r="N86" s="302"/>
      <c r="O86" s="302"/>
      <c r="P86" s="302"/>
      <c r="Q86" s="343"/>
      <c r="R86" s="302"/>
      <c r="S86" s="302"/>
      <c r="T86" s="302"/>
      <c r="U86" s="302"/>
      <c r="V86" s="302"/>
      <c r="W86" s="302"/>
      <c r="X86" s="343"/>
      <c r="Y86" s="302"/>
      <c r="Z86" s="302"/>
      <c r="AA86" s="302"/>
      <c r="AB86" s="302"/>
      <c r="AC86" s="302"/>
      <c r="AD86" s="302"/>
      <c r="AE86" s="343"/>
      <c r="AF86" s="302"/>
      <c r="AG86" s="302"/>
      <c r="AH86" s="302"/>
      <c r="AI86" s="343"/>
      <c r="AJ86" s="416"/>
      <c r="AK86" s="165" t="s">
        <v>199</v>
      </c>
      <c r="AL86" s="166">
        <f>AA76+AH76+E89+K89+R89</f>
        <v>0</v>
      </c>
    </row>
    <row r="87" spans="3:38" ht="9.9499999999999993" customHeight="1" x14ac:dyDescent="0.2">
      <c r="C87" s="35">
        <v>4</v>
      </c>
      <c r="D87" s="140" t="s">
        <v>58</v>
      </c>
      <c r="E87" s="298">
        <f>SUM(AH68,AH70:AH73,E81:J81,E83:J86)</f>
        <v>0</v>
      </c>
      <c r="F87" s="299"/>
      <c r="G87" s="299"/>
      <c r="H87" s="299"/>
      <c r="I87" s="299"/>
      <c r="J87" s="300"/>
      <c r="K87" s="298">
        <f>SUM(K81:Q81,K83:Q86)</f>
        <v>0</v>
      </c>
      <c r="L87" s="299"/>
      <c r="M87" s="299"/>
      <c r="N87" s="299"/>
      <c r="O87" s="299"/>
      <c r="P87" s="299"/>
      <c r="Q87" s="300"/>
      <c r="R87" s="298">
        <f>SUM(R81:X81,R83:X86)</f>
        <v>0</v>
      </c>
      <c r="S87" s="299"/>
      <c r="T87" s="299"/>
      <c r="U87" s="299"/>
      <c r="V87" s="299"/>
      <c r="W87" s="299"/>
      <c r="X87" s="300"/>
      <c r="Y87" s="298">
        <f>SUM(Y81:AE81,Y83:AE86)</f>
        <v>0</v>
      </c>
      <c r="Z87" s="299"/>
      <c r="AA87" s="299"/>
      <c r="AB87" s="299"/>
      <c r="AC87" s="299"/>
      <c r="AD87" s="299"/>
      <c r="AE87" s="300"/>
      <c r="AF87" s="338"/>
      <c r="AG87" s="341"/>
      <c r="AH87" s="341"/>
      <c r="AI87" s="339"/>
      <c r="AJ87" s="303"/>
      <c r="AK87" s="165" t="s">
        <v>170</v>
      </c>
      <c r="AL87" s="166"/>
    </row>
    <row r="88" spans="3:38" ht="9.9499999999999993" customHeight="1" x14ac:dyDescent="0.2">
      <c r="C88" s="137"/>
      <c r="D88" s="138" t="s">
        <v>163</v>
      </c>
      <c r="E88" s="290">
        <f>E87-E89-$B$38</f>
        <v>-40</v>
      </c>
      <c r="F88" s="292"/>
      <c r="G88" s="292"/>
      <c r="H88" s="292"/>
      <c r="I88" s="292"/>
      <c r="J88" s="291"/>
      <c r="K88" s="290">
        <f>K87-K89-$B$38</f>
        <v>-40</v>
      </c>
      <c r="L88" s="292"/>
      <c r="M88" s="292"/>
      <c r="N88" s="292"/>
      <c r="O88" s="292"/>
      <c r="P88" s="292"/>
      <c r="Q88" s="291"/>
      <c r="R88" s="290">
        <f>R87-R89-$B$38</f>
        <v>-40</v>
      </c>
      <c r="S88" s="292"/>
      <c r="T88" s="292"/>
      <c r="U88" s="292"/>
      <c r="V88" s="292"/>
      <c r="W88" s="292"/>
      <c r="X88" s="291"/>
      <c r="Y88" s="290">
        <f>Y87-Y89-$B$38</f>
        <v>-40</v>
      </c>
      <c r="Z88" s="292"/>
      <c r="AA88" s="292"/>
      <c r="AB88" s="292"/>
      <c r="AC88" s="292"/>
      <c r="AD88" s="292"/>
      <c r="AE88" s="291"/>
      <c r="AF88" s="293"/>
      <c r="AG88" s="301"/>
      <c r="AH88" s="301"/>
      <c r="AI88" s="294"/>
      <c r="AJ88" s="304"/>
      <c r="AK88" s="165" t="s">
        <v>171</v>
      </c>
      <c r="AL88" s="166">
        <f>AL83+AL84+AL87</f>
        <v>-1144</v>
      </c>
    </row>
    <row r="89" spans="3:38" ht="9.9499999999999993" customHeight="1" thickBot="1" x14ac:dyDescent="0.25">
      <c r="C89" s="137"/>
      <c r="D89" s="138" t="s">
        <v>164</v>
      </c>
      <c r="E89" s="290">
        <f>IF(E87&gt;$B$39,E87-$B$39,0)</f>
        <v>0</v>
      </c>
      <c r="F89" s="292"/>
      <c r="G89" s="292"/>
      <c r="H89" s="292"/>
      <c r="I89" s="292"/>
      <c r="J89" s="291"/>
      <c r="K89" s="290">
        <f>IF(K87&gt;$B$39,K87-$B$39,0)</f>
        <v>0</v>
      </c>
      <c r="L89" s="292"/>
      <c r="M89" s="292"/>
      <c r="N89" s="292"/>
      <c r="O89" s="292"/>
      <c r="P89" s="292"/>
      <c r="Q89" s="291"/>
      <c r="R89" s="290">
        <f>IF(R87&gt;$B$39,R87-$B$39,0)</f>
        <v>0</v>
      </c>
      <c r="S89" s="292"/>
      <c r="T89" s="292"/>
      <c r="U89" s="292"/>
      <c r="V89" s="292"/>
      <c r="W89" s="292"/>
      <c r="X89" s="291"/>
      <c r="Y89" s="290">
        <f>IF(Y87&gt;$B$39,Y87-$B$39,0)</f>
        <v>0</v>
      </c>
      <c r="Z89" s="292"/>
      <c r="AA89" s="292"/>
      <c r="AB89" s="292"/>
      <c r="AC89" s="292"/>
      <c r="AD89" s="292"/>
      <c r="AE89" s="291"/>
      <c r="AF89" s="293"/>
      <c r="AG89" s="301"/>
      <c r="AH89" s="301"/>
      <c r="AI89" s="294"/>
      <c r="AJ89" s="304"/>
      <c r="AK89" s="167" t="s">
        <v>172</v>
      </c>
      <c r="AL89" s="168">
        <f>AL85+AL86</f>
        <v>0</v>
      </c>
    </row>
    <row r="90" spans="3:38" ht="8.4499999999999993" customHeight="1" thickBot="1" x14ac:dyDescent="0.25">
      <c r="C90" s="149">
        <v>5</v>
      </c>
      <c r="D90" s="202" t="s">
        <v>61</v>
      </c>
      <c r="E90" s="203"/>
      <c r="F90" s="204"/>
      <c r="G90" s="204"/>
      <c r="H90" s="204"/>
      <c r="I90" s="204"/>
      <c r="J90" s="205"/>
      <c r="K90" s="203"/>
      <c r="L90" s="204"/>
      <c r="M90" s="204"/>
      <c r="N90" s="204"/>
      <c r="O90" s="204"/>
      <c r="P90" s="204"/>
      <c r="Q90" s="205"/>
      <c r="R90" s="203"/>
      <c r="S90" s="204"/>
      <c r="T90" s="204"/>
      <c r="U90" s="204"/>
      <c r="V90" s="204"/>
      <c r="W90" s="204"/>
      <c r="X90" s="205"/>
      <c r="Y90" s="203"/>
      <c r="Z90" s="204"/>
      <c r="AA90" s="204"/>
      <c r="AB90" s="204"/>
      <c r="AC90" s="204"/>
      <c r="AD90" s="204"/>
      <c r="AE90" s="205"/>
      <c r="AF90" s="203"/>
      <c r="AG90" s="204"/>
      <c r="AH90" s="204"/>
      <c r="AI90" s="205"/>
      <c r="AJ90" s="305"/>
      <c r="AK90" s="276"/>
      <c r="AL90" s="277"/>
    </row>
    <row r="91" spans="3:38" ht="8.1" customHeight="1" thickBot="1" x14ac:dyDescent="0.25">
      <c r="C91" s="386"/>
      <c r="D91" s="426"/>
      <c r="E91" s="426"/>
      <c r="F91" s="426"/>
      <c r="G91" s="426"/>
      <c r="H91" s="426"/>
      <c r="I91" s="426"/>
      <c r="J91" s="426"/>
      <c r="K91" s="426"/>
      <c r="L91" s="426"/>
      <c r="M91" s="426"/>
      <c r="N91" s="426"/>
      <c r="O91" s="426"/>
      <c r="P91" s="426"/>
      <c r="Q91" s="426"/>
      <c r="R91" s="426"/>
      <c r="S91" s="426"/>
      <c r="T91" s="426"/>
      <c r="U91" s="426"/>
      <c r="V91" s="426"/>
      <c r="W91" s="426"/>
      <c r="X91" s="426"/>
      <c r="Y91" s="426"/>
      <c r="Z91" s="426"/>
      <c r="AA91" s="426"/>
      <c r="AB91" s="426"/>
      <c r="AC91" s="426"/>
      <c r="AD91" s="426"/>
      <c r="AE91" s="426"/>
      <c r="AF91" s="426"/>
      <c r="AG91" s="426"/>
      <c r="AH91" s="426"/>
      <c r="AI91" s="426"/>
      <c r="AJ91" s="426"/>
      <c r="AK91" s="426"/>
      <c r="AL91" s="426"/>
    </row>
    <row r="92" spans="3:38" ht="8.4499999999999993" customHeight="1" x14ac:dyDescent="0.2">
      <c r="C92" s="9"/>
      <c r="D92" s="390" t="s">
        <v>39</v>
      </c>
      <c r="E92" s="312" t="s">
        <v>140</v>
      </c>
      <c r="F92" s="313"/>
      <c r="G92" s="314"/>
      <c r="H92" s="295" t="s">
        <v>141</v>
      </c>
      <c r="I92" s="296"/>
      <c r="J92" s="296"/>
      <c r="K92" s="296"/>
      <c r="L92" s="296"/>
      <c r="M92" s="296"/>
      <c r="N92" s="297"/>
      <c r="O92" s="295" t="s">
        <v>142</v>
      </c>
      <c r="P92" s="296"/>
      <c r="Q92" s="296"/>
      <c r="R92" s="296"/>
      <c r="S92" s="296"/>
      <c r="T92" s="296"/>
      <c r="U92" s="297"/>
      <c r="V92" s="295" t="s">
        <v>143</v>
      </c>
      <c r="W92" s="296"/>
      <c r="X92" s="296"/>
      <c r="Y92" s="296"/>
      <c r="Z92" s="296"/>
      <c r="AA92" s="296"/>
      <c r="AB92" s="297"/>
      <c r="AC92" s="295" t="s">
        <v>144</v>
      </c>
      <c r="AD92" s="296"/>
      <c r="AE92" s="296"/>
      <c r="AF92" s="296"/>
      <c r="AG92" s="296"/>
      <c r="AH92" s="296"/>
      <c r="AI92" s="297"/>
      <c r="AJ92" s="411" t="s">
        <v>5</v>
      </c>
      <c r="AK92" s="144" t="s">
        <v>40</v>
      </c>
      <c r="AL92" s="144" t="s">
        <v>41</v>
      </c>
    </row>
    <row r="93" spans="3:38" ht="8.4499999999999993" customHeight="1" thickBot="1" x14ac:dyDescent="0.25">
      <c r="C93" s="9"/>
      <c r="D93" s="391"/>
      <c r="E93" s="95">
        <v>1</v>
      </c>
      <c r="F93" s="132">
        <v>2</v>
      </c>
      <c r="G93" s="133">
        <v>3</v>
      </c>
      <c r="H93" s="95">
        <v>4</v>
      </c>
      <c r="I93" s="132">
        <v>5</v>
      </c>
      <c r="J93" s="132">
        <v>6</v>
      </c>
      <c r="K93" s="132">
        <v>7</v>
      </c>
      <c r="L93" s="132">
        <v>8</v>
      </c>
      <c r="M93" s="132">
        <v>9</v>
      </c>
      <c r="N93" s="133">
        <v>10</v>
      </c>
      <c r="O93" s="95">
        <v>11</v>
      </c>
      <c r="P93" s="132">
        <v>12</v>
      </c>
      <c r="Q93" s="132">
        <v>13</v>
      </c>
      <c r="R93" s="132">
        <v>14</v>
      </c>
      <c r="S93" s="132">
        <v>15</v>
      </c>
      <c r="T93" s="132">
        <v>16</v>
      </c>
      <c r="U93" s="133">
        <v>17</v>
      </c>
      <c r="V93" s="95">
        <v>18</v>
      </c>
      <c r="W93" s="132">
        <v>19</v>
      </c>
      <c r="X93" s="132">
        <v>20</v>
      </c>
      <c r="Y93" s="132">
        <v>21</v>
      </c>
      <c r="Z93" s="132">
        <v>22</v>
      </c>
      <c r="AA93" s="132">
        <v>23</v>
      </c>
      <c r="AB93" s="133">
        <v>24</v>
      </c>
      <c r="AC93" s="95">
        <v>25</v>
      </c>
      <c r="AD93" s="132">
        <v>26</v>
      </c>
      <c r="AE93" s="132">
        <v>27</v>
      </c>
      <c r="AF93" s="132">
        <v>28</v>
      </c>
      <c r="AG93" s="132">
        <v>29</v>
      </c>
      <c r="AH93" s="132">
        <v>30</v>
      </c>
      <c r="AI93" s="133">
        <v>31</v>
      </c>
      <c r="AJ93" s="412"/>
      <c r="AK93" s="193">
        <v>21</v>
      </c>
      <c r="AL93" s="193">
        <f>AK93*8</f>
        <v>168</v>
      </c>
    </row>
    <row r="94" spans="3:38" ht="16.5" x14ac:dyDescent="0.2">
      <c r="C94" s="35">
        <v>1</v>
      </c>
      <c r="D94" s="138" t="s">
        <v>6</v>
      </c>
      <c r="E94" s="152"/>
      <c r="F94" s="154"/>
      <c r="G94" s="155"/>
      <c r="H94" s="156"/>
      <c r="I94" s="153"/>
      <c r="J94" s="153"/>
      <c r="K94" s="153"/>
      <c r="L94" s="153"/>
      <c r="M94" s="154"/>
      <c r="N94" s="155"/>
      <c r="O94" s="156"/>
      <c r="P94" s="153"/>
      <c r="Q94" s="153"/>
      <c r="R94" s="153"/>
      <c r="S94" s="153"/>
      <c r="T94" s="154"/>
      <c r="U94" s="155"/>
      <c r="V94" s="156"/>
      <c r="W94" s="153"/>
      <c r="X94" s="153"/>
      <c r="Y94" s="153"/>
      <c r="Z94" s="153"/>
      <c r="AA94" s="154"/>
      <c r="AB94" s="155"/>
      <c r="AC94" s="156"/>
      <c r="AD94" s="153"/>
      <c r="AE94" s="153"/>
      <c r="AF94" s="153"/>
      <c r="AG94" s="153"/>
      <c r="AH94" s="154"/>
      <c r="AI94" s="155"/>
      <c r="AJ94" s="176">
        <f>SUM(E94:AI94)</f>
        <v>0</v>
      </c>
      <c r="AK94" s="272" t="s">
        <v>227</v>
      </c>
      <c r="AL94" s="274">
        <f>AJ94+AJ96+AJ98</f>
        <v>0</v>
      </c>
    </row>
    <row r="95" spans="3:38" ht="9.9499999999999993" customHeight="1" x14ac:dyDescent="0.2">
      <c r="C95" s="96"/>
      <c r="D95" s="85" t="s">
        <v>107</v>
      </c>
      <c r="E95" s="217"/>
      <c r="F95" s="244"/>
      <c r="G95" s="245"/>
      <c r="H95" s="246"/>
      <c r="I95" s="247"/>
      <c r="J95" s="247"/>
      <c r="K95" s="247"/>
      <c r="L95" s="247"/>
      <c r="M95" s="244"/>
      <c r="N95" s="245"/>
      <c r="O95" s="246"/>
      <c r="P95" s="247"/>
      <c r="Q95" s="247"/>
      <c r="R95" s="247"/>
      <c r="S95" s="247"/>
      <c r="T95" s="244"/>
      <c r="U95" s="245"/>
      <c r="V95" s="246"/>
      <c r="W95" s="247"/>
      <c r="X95" s="247"/>
      <c r="Y95" s="247"/>
      <c r="Z95" s="247"/>
      <c r="AA95" s="244"/>
      <c r="AB95" s="245"/>
      <c r="AC95" s="246"/>
      <c r="AD95" s="247"/>
      <c r="AE95" s="248"/>
      <c r="AF95" s="248"/>
      <c r="AG95" s="248"/>
      <c r="AH95" s="244"/>
      <c r="AI95" s="220"/>
      <c r="AJ95" s="164"/>
      <c r="AK95" s="273"/>
      <c r="AL95" s="275"/>
    </row>
    <row r="96" spans="3:38" ht="9.9499999999999993" customHeight="1" x14ac:dyDescent="0.2">
      <c r="C96" s="425">
        <v>2</v>
      </c>
      <c r="D96" s="383" t="s">
        <v>8</v>
      </c>
      <c r="E96" s="369"/>
      <c r="F96" s="302"/>
      <c r="G96" s="342"/>
      <c r="H96" s="285"/>
      <c r="I96" s="283"/>
      <c r="J96" s="283"/>
      <c r="K96" s="283"/>
      <c r="L96" s="283"/>
      <c r="M96" s="283"/>
      <c r="N96" s="284"/>
      <c r="O96" s="285"/>
      <c r="P96" s="283"/>
      <c r="Q96" s="283"/>
      <c r="R96" s="283"/>
      <c r="S96" s="283"/>
      <c r="T96" s="283"/>
      <c r="U96" s="284"/>
      <c r="V96" s="285"/>
      <c r="W96" s="283"/>
      <c r="X96" s="283"/>
      <c r="Y96" s="283"/>
      <c r="Z96" s="283"/>
      <c r="AA96" s="283"/>
      <c r="AB96" s="284"/>
      <c r="AC96" s="285"/>
      <c r="AD96" s="283"/>
      <c r="AE96" s="283"/>
      <c r="AF96" s="283"/>
      <c r="AG96" s="283"/>
      <c r="AH96" s="283"/>
      <c r="AI96" s="284"/>
      <c r="AJ96" s="415">
        <f>SUM(E96:AI97)</f>
        <v>0</v>
      </c>
      <c r="AK96" s="165" t="s">
        <v>200</v>
      </c>
      <c r="AL96" s="166">
        <f>AL88</f>
        <v>-1144</v>
      </c>
    </row>
    <row r="97" spans="3:38" ht="9.9499999999999993" customHeight="1" x14ac:dyDescent="0.2">
      <c r="C97" s="423"/>
      <c r="D97" s="384"/>
      <c r="E97" s="370"/>
      <c r="F97" s="371"/>
      <c r="G97" s="343"/>
      <c r="H97" s="285"/>
      <c r="I97" s="283"/>
      <c r="J97" s="283"/>
      <c r="K97" s="283"/>
      <c r="L97" s="283"/>
      <c r="M97" s="283"/>
      <c r="N97" s="284"/>
      <c r="O97" s="285"/>
      <c r="P97" s="283"/>
      <c r="Q97" s="283"/>
      <c r="R97" s="283"/>
      <c r="S97" s="283"/>
      <c r="T97" s="283"/>
      <c r="U97" s="284"/>
      <c r="V97" s="285"/>
      <c r="W97" s="283"/>
      <c r="X97" s="283"/>
      <c r="Y97" s="283"/>
      <c r="Z97" s="283"/>
      <c r="AA97" s="283"/>
      <c r="AB97" s="284"/>
      <c r="AC97" s="285"/>
      <c r="AD97" s="283"/>
      <c r="AE97" s="283"/>
      <c r="AF97" s="283"/>
      <c r="AG97" s="283"/>
      <c r="AH97" s="283"/>
      <c r="AI97" s="284"/>
      <c r="AJ97" s="416"/>
      <c r="AK97" s="165" t="s">
        <v>201</v>
      </c>
      <c r="AL97" s="166">
        <f>Y88+AF88+E101+H101+O101+V101</f>
        <v>-200</v>
      </c>
    </row>
    <row r="98" spans="3:38" ht="9.9499999999999993" customHeight="1" x14ac:dyDescent="0.2">
      <c r="C98" s="425">
        <v>3</v>
      </c>
      <c r="D98" s="383" t="s">
        <v>10</v>
      </c>
      <c r="E98" s="369"/>
      <c r="F98" s="302"/>
      <c r="G98" s="342"/>
      <c r="H98" s="285"/>
      <c r="I98" s="283"/>
      <c r="J98" s="283"/>
      <c r="K98" s="283"/>
      <c r="L98" s="283"/>
      <c r="M98" s="283"/>
      <c r="N98" s="284"/>
      <c r="O98" s="285"/>
      <c r="P98" s="283"/>
      <c r="Q98" s="283"/>
      <c r="R98" s="283"/>
      <c r="S98" s="283"/>
      <c r="T98" s="283"/>
      <c r="U98" s="284"/>
      <c r="V98" s="285"/>
      <c r="W98" s="283"/>
      <c r="X98" s="283"/>
      <c r="Y98" s="283"/>
      <c r="Z98" s="283"/>
      <c r="AA98" s="283"/>
      <c r="AB98" s="284"/>
      <c r="AC98" s="285"/>
      <c r="AD98" s="283"/>
      <c r="AE98" s="283"/>
      <c r="AF98" s="283"/>
      <c r="AG98" s="283"/>
      <c r="AH98" s="283"/>
      <c r="AI98" s="284"/>
      <c r="AJ98" s="415">
        <f>SUM(E98:AI99)</f>
        <v>0</v>
      </c>
      <c r="AK98" s="165" t="s">
        <v>202</v>
      </c>
      <c r="AL98" s="166">
        <f>AL89</f>
        <v>0</v>
      </c>
    </row>
    <row r="99" spans="3:38" ht="9.9499999999999993" customHeight="1" x14ac:dyDescent="0.2">
      <c r="C99" s="423"/>
      <c r="D99" s="384"/>
      <c r="E99" s="370"/>
      <c r="F99" s="371"/>
      <c r="G99" s="343"/>
      <c r="H99" s="285"/>
      <c r="I99" s="283"/>
      <c r="J99" s="283"/>
      <c r="K99" s="283"/>
      <c r="L99" s="283"/>
      <c r="M99" s="283"/>
      <c r="N99" s="284"/>
      <c r="O99" s="285"/>
      <c r="P99" s="283"/>
      <c r="Q99" s="283"/>
      <c r="R99" s="283"/>
      <c r="S99" s="283"/>
      <c r="T99" s="283"/>
      <c r="U99" s="284"/>
      <c r="V99" s="285"/>
      <c r="W99" s="283"/>
      <c r="X99" s="283"/>
      <c r="Y99" s="283"/>
      <c r="Z99" s="283"/>
      <c r="AA99" s="283"/>
      <c r="AB99" s="284"/>
      <c r="AC99" s="285"/>
      <c r="AD99" s="283"/>
      <c r="AE99" s="283"/>
      <c r="AF99" s="283"/>
      <c r="AG99" s="283"/>
      <c r="AH99" s="283"/>
      <c r="AI99" s="284"/>
      <c r="AJ99" s="416"/>
      <c r="AK99" s="165" t="s">
        <v>203</v>
      </c>
      <c r="AL99" s="166">
        <f>Y89+AF89+E102+H102+O102+V102</f>
        <v>0</v>
      </c>
    </row>
    <row r="100" spans="3:38" ht="9.9499999999999993" customHeight="1" x14ac:dyDescent="0.2">
      <c r="C100" s="35">
        <v>4</v>
      </c>
      <c r="D100" s="140" t="s">
        <v>58</v>
      </c>
      <c r="E100" s="336">
        <f>SUM(AF81:AI81,AF83:AI86,E94:G94,E96:G99)</f>
        <v>0</v>
      </c>
      <c r="F100" s="436"/>
      <c r="G100" s="337"/>
      <c r="H100" s="298">
        <f>SUM(H94:N94,H96:N99)</f>
        <v>0</v>
      </c>
      <c r="I100" s="299"/>
      <c r="J100" s="299"/>
      <c r="K100" s="299"/>
      <c r="L100" s="299"/>
      <c r="M100" s="299"/>
      <c r="N100" s="300"/>
      <c r="O100" s="298">
        <f>SUM(O94:U94,O96:U99)</f>
        <v>0</v>
      </c>
      <c r="P100" s="299"/>
      <c r="Q100" s="299"/>
      <c r="R100" s="299"/>
      <c r="S100" s="299"/>
      <c r="T100" s="299"/>
      <c r="U100" s="300"/>
      <c r="V100" s="298">
        <f>SUM(V94:AB94,V96:AB99)</f>
        <v>0</v>
      </c>
      <c r="W100" s="299"/>
      <c r="X100" s="299"/>
      <c r="Y100" s="299"/>
      <c r="Z100" s="299"/>
      <c r="AA100" s="299"/>
      <c r="AB100" s="300"/>
      <c r="AC100" s="298">
        <f>SUM(AC94:AI94,AC96:AI99)</f>
        <v>0</v>
      </c>
      <c r="AD100" s="299"/>
      <c r="AE100" s="299"/>
      <c r="AF100" s="299"/>
      <c r="AG100" s="299"/>
      <c r="AH100" s="299"/>
      <c r="AI100" s="300"/>
      <c r="AJ100" s="303"/>
      <c r="AK100" s="165" t="s">
        <v>170</v>
      </c>
      <c r="AL100" s="166"/>
    </row>
    <row r="101" spans="3:38" ht="9.9499999999999993" customHeight="1" x14ac:dyDescent="0.2">
      <c r="C101" s="137"/>
      <c r="D101" s="138" t="s">
        <v>163</v>
      </c>
      <c r="E101" s="290">
        <f>E100-E102-$B$38</f>
        <v>-40</v>
      </c>
      <c r="F101" s="292"/>
      <c r="G101" s="291"/>
      <c r="H101" s="269">
        <f>H100-H102-$B$38</f>
        <v>-40</v>
      </c>
      <c r="I101" s="270"/>
      <c r="J101" s="270"/>
      <c r="K101" s="270"/>
      <c r="L101" s="270"/>
      <c r="M101" s="270"/>
      <c r="N101" s="271"/>
      <c r="O101" s="269">
        <f>O100-O102-$B$38</f>
        <v>-40</v>
      </c>
      <c r="P101" s="270"/>
      <c r="Q101" s="270"/>
      <c r="R101" s="270"/>
      <c r="S101" s="270"/>
      <c r="T101" s="270"/>
      <c r="U101" s="271"/>
      <c r="V101" s="269">
        <f>V100-V102-$B$38</f>
        <v>-40</v>
      </c>
      <c r="W101" s="270"/>
      <c r="X101" s="270"/>
      <c r="Y101" s="270"/>
      <c r="Z101" s="270"/>
      <c r="AA101" s="270"/>
      <c r="AB101" s="271"/>
      <c r="AC101" s="269">
        <f>AC100-AC102-$B$38</f>
        <v>-40</v>
      </c>
      <c r="AD101" s="270"/>
      <c r="AE101" s="270"/>
      <c r="AF101" s="270"/>
      <c r="AG101" s="270"/>
      <c r="AH101" s="270"/>
      <c r="AI101" s="271"/>
      <c r="AJ101" s="304"/>
      <c r="AK101" s="165" t="s">
        <v>171</v>
      </c>
      <c r="AL101" s="166">
        <f>AL96+AL97+AL100</f>
        <v>-1344</v>
      </c>
    </row>
    <row r="102" spans="3:38" ht="9.9499999999999993" customHeight="1" thickBot="1" x14ac:dyDescent="0.25">
      <c r="C102" s="137"/>
      <c r="D102" s="138" t="s">
        <v>164</v>
      </c>
      <c r="E102" s="290">
        <f>IF(E100&gt;$B$39,E100-$B$39,0)</f>
        <v>0</v>
      </c>
      <c r="F102" s="292"/>
      <c r="G102" s="291"/>
      <c r="H102" s="269">
        <f>IF(H100&gt;$B$39,H100-$B$39,0)</f>
        <v>0</v>
      </c>
      <c r="I102" s="270"/>
      <c r="J102" s="270"/>
      <c r="K102" s="270"/>
      <c r="L102" s="270"/>
      <c r="M102" s="270"/>
      <c r="N102" s="271"/>
      <c r="O102" s="269">
        <f>IF(O100&gt;$B$39,O100-$B$39,0)</f>
        <v>0</v>
      </c>
      <c r="P102" s="270"/>
      <c r="Q102" s="270"/>
      <c r="R102" s="270"/>
      <c r="S102" s="270"/>
      <c r="T102" s="270"/>
      <c r="U102" s="271"/>
      <c r="V102" s="269">
        <f>IF(V100&gt;$B$39,V100-$B$39,0)</f>
        <v>0</v>
      </c>
      <c r="W102" s="270"/>
      <c r="X102" s="270"/>
      <c r="Y102" s="270"/>
      <c r="Z102" s="270"/>
      <c r="AA102" s="270"/>
      <c r="AB102" s="271"/>
      <c r="AC102" s="269">
        <f>IF(AC100&gt;$B$39,AC100-$B$39,0)</f>
        <v>0</v>
      </c>
      <c r="AD102" s="270"/>
      <c r="AE102" s="270"/>
      <c r="AF102" s="270"/>
      <c r="AG102" s="270"/>
      <c r="AH102" s="270"/>
      <c r="AI102" s="271"/>
      <c r="AJ102" s="304"/>
      <c r="AK102" s="167" t="s">
        <v>172</v>
      </c>
      <c r="AL102" s="168">
        <f>AL98+AL99</f>
        <v>0</v>
      </c>
    </row>
    <row r="103" spans="3:38" ht="8.4499999999999993" customHeight="1" thickBot="1" x14ac:dyDescent="0.25">
      <c r="C103" s="149">
        <v>5</v>
      </c>
      <c r="D103" s="202" t="s">
        <v>61</v>
      </c>
      <c r="E103" s="203"/>
      <c r="F103" s="204"/>
      <c r="G103" s="205"/>
      <c r="H103" s="206"/>
      <c r="I103" s="207"/>
      <c r="J103" s="207"/>
      <c r="K103" s="207"/>
      <c r="L103" s="207"/>
      <c r="M103" s="207"/>
      <c r="N103" s="208"/>
      <c r="O103" s="206"/>
      <c r="P103" s="207"/>
      <c r="Q103" s="207"/>
      <c r="R103" s="207"/>
      <c r="S103" s="207"/>
      <c r="T103" s="207"/>
      <c r="U103" s="208"/>
      <c r="V103" s="206"/>
      <c r="W103" s="207"/>
      <c r="X103" s="207"/>
      <c r="Y103" s="207"/>
      <c r="Z103" s="207"/>
      <c r="AA103" s="207"/>
      <c r="AB103" s="208"/>
      <c r="AC103" s="206"/>
      <c r="AD103" s="207"/>
      <c r="AE103" s="207"/>
      <c r="AF103" s="207"/>
      <c r="AG103" s="207"/>
      <c r="AH103" s="207"/>
      <c r="AI103" s="208"/>
      <c r="AJ103" s="305"/>
      <c r="AK103" s="276"/>
      <c r="AL103" s="277"/>
    </row>
    <row r="104" spans="3:38" ht="8.1" customHeight="1" thickBot="1" x14ac:dyDescent="0.25">
      <c r="C104" s="386"/>
      <c r="D104" s="426"/>
      <c r="E104" s="426"/>
      <c r="F104" s="426"/>
      <c r="G104" s="426"/>
      <c r="H104" s="426"/>
      <c r="I104" s="426"/>
      <c r="J104" s="426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  <c r="V104" s="426"/>
      <c r="W104" s="426"/>
      <c r="X104" s="426"/>
      <c r="Y104" s="426"/>
      <c r="Z104" s="426"/>
      <c r="AA104" s="426"/>
      <c r="AB104" s="426"/>
      <c r="AC104" s="426"/>
      <c r="AD104" s="426"/>
      <c r="AE104" s="426"/>
      <c r="AF104" s="426"/>
      <c r="AG104" s="426"/>
      <c r="AH104" s="426"/>
      <c r="AI104" s="426"/>
      <c r="AJ104" s="426"/>
      <c r="AK104" s="426"/>
      <c r="AL104" s="426"/>
    </row>
    <row r="105" spans="3:38" ht="8.4499999999999993" customHeight="1" x14ac:dyDescent="0.2">
      <c r="C105" s="9"/>
      <c r="D105" s="390" t="s">
        <v>42</v>
      </c>
      <c r="E105" s="295" t="s">
        <v>145</v>
      </c>
      <c r="F105" s="296"/>
      <c r="G105" s="296"/>
      <c r="H105" s="296"/>
      <c r="I105" s="296"/>
      <c r="J105" s="296"/>
      <c r="K105" s="297"/>
      <c r="L105" s="295" t="s">
        <v>146</v>
      </c>
      <c r="M105" s="296"/>
      <c r="N105" s="296"/>
      <c r="O105" s="296"/>
      <c r="P105" s="296"/>
      <c r="Q105" s="296"/>
      <c r="R105" s="297"/>
      <c r="S105" s="295" t="s">
        <v>147</v>
      </c>
      <c r="T105" s="296"/>
      <c r="U105" s="296"/>
      <c r="V105" s="296"/>
      <c r="W105" s="296"/>
      <c r="X105" s="296"/>
      <c r="Y105" s="297"/>
      <c r="Z105" s="295" t="s">
        <v>148</v>
      </c>
      <c r="AA105" s="296"/>
      <c r="AB105" s="296"/>
      <c r="AC105" s="296"/>
      <c r="AD105" s="296"/>
      <c r="AE105" s="296"/>
      <c r="AF105" s="297"/>
      <c r="AG105" s="295" t="s">
        <v>149</v>
      </c>
      <c r="AH105" s="297"/>
      <c r="AI105" s="413"/>
      <c r="AJ105" s="411" t="s">
        <v>5</v>
      </c>
      <c r="AK105" s="144" t="s">
        <v>43</v>
      </c>
      <c r="AL105" s="144" t="s">
        <v>44</v>
      </c>
    </row>
    <row r="106" spans="3:38" ht="8.4499999999999993" customHeight="1" thickBot="1" x14ac:dyDescent="0.25">
      <c r="C106" s="9"/>
      <c r="D106" s="391"/>
      <c r="E106" s="95">
        <v>1</v>
      </c>
      <c r="F106" s="132">
        <v>2</v>
      </c>
      <c r="G106" s="132">
        <v>3</v>
      </c>
      <c r="H106" s="132">
        <v>4</v>
      </c>
      <c r="I106" s="132">
        <v>5</v>
      </c>
      <c r="J106" s="132">
        <v>6</v>
      </c>
      <c r="K106" s="133">
        <v>7</v>
      </c>
      <c r="L106" s="95">
        <v>8</v>
      </c>
      <c r="M106" s="132">
        <v>9</v>
      </c>
      <c r="N106" s="132">
        <v>10</v>
      </c>
      <c r="O106" s="132">
        <v>11</v>
      </c>
      <c r="P106" s="132">
        <v>12</v>
      </c>
      <c r="Q106" s="132">
        <v>13</v>
      </c>
      <c r="R106" s="133">
        <v>14</v>
      </c>
      <c r="S106" s="95">
        <v>15</v>
      </c>
      <c r="T106" s="132">
        <v>16</v>
      </c>
      <c r="U106" s="132">
        <v>17</v>
      </c>
      <c r="V106" s="132">
        <v>18</v>
      </c>
      <c r="W106" s="132">
        <v>19</v>
      </c>
      <c r="X106" s="132">
        <v>20</v>
      </c>
      <c r="Y106" s="133">
        <v>21</v>
      </c>
      <c r="Z106" s="95">
        <v>22</v>
      </c>
      <c r="AA106" s="132">
        <v>23</v>
      </c>
      <c r="AB106" s="132">
        <v>24</v>
      </c>
      <c r="AC106" s="132">
        <v>25</v>
      </c>
      <c r="AD106" s="132">
        <v>26</v>
      </c>
      <c r="AE106" s="132">
        <v>27</v>
      </c>
      <c r="AF106" s="133">
        <v>28</v>
      </c>
      <c r="AG106" s="95">
        <v>29</v>
      </c>
      <c r="AH106" s="133">
        <v>30</v>
      </c>
      <c r="AI106" s="414"/>
      <c r="AJ106" s="412"/>
      <c r="AK106" s="193">
        <v>22</v>
      </c>
      <c r="AL106" s="193">
        <f>AK106*8</f>
        <v>176</v>
      </c>
    </row>
    <row r="107" spans="3:38" ht="16.5" x14ac:dyDescent="0.2">
      <c r="C107" s="35">
        <v>1</v>
      </c>
      <c r="D107" s="138" t="s">
        <v>6</v>
      </c>
      <c r="E107" s="156"/>
      <c r="F107" s="153"/>
      <c r="G107" s="153"/>
      <c r="H107" s="153"/>
      <c r="I107" s="153"/>
      <c r="J107" s="154"/>
      <c r="K107" s="155"/>
      <c r="L107" s="156"/>
      <c r="M107" s="153"/>
      <c r="N107" s="153"/>
      <c r="O107" s="153"/>
      <c r="P107" s="153"/>
      <c r="Q107" s="154"/>
      <c r="R107" s="155"/>
      <c r="S107" s="156"/>
      <c r="T107" s="153"/>
      <c r="U107" s="153"/>
      <c r="V107" s="153"/>
      <c r="W107" s="153"/>
      <c r="X107" s="154"/>
      <c r="Y107" s="155"/>
      <c r="Z107" s="156"/>
      <c r="AA107" s="153"/>
      <c r="AB107" s="153"/>
      <c r="AC107" s="153"/>
      <c r="AD107" s="153"/>
      <c r="AE107" s="154"/>
      <c r="AF107" s="155"/>
      <c r="AG107" s="156"/>
      <c r="AH107" s="162"/>
      <c r="AI107" s="420"/>
      <c r="AJ107" s="176">
        <f>SUM(E107:AH107)</f>
        <v>0</v>
      </c>
      <c r="AK107" s="272" t="s">
        <v>228</v>
      </c>
      <c r="AL107" s="274">
        <f>AJ107+AJ109+AJ111</f>
        <v>0</v>
      </c>
    </row>
    <row r="108" spans="3:38" ht="9.9499999999999993" customHeight="1" x14ac:dyDescent="0.2">
      <c r="C108" s="96"/>
      <c r="D108" s="85" t="s">
        <v>107</v>
      </c>
      <c r="E108" s="236"/>
      <c r="F108" s="237"/>
      <c r="G108" s="237"/>
      <c r="H108" s="237"/>
      <c r="I108" s="237"/>
      <c r="J108" s="219"/>
      <c r="K108" s="220"/>
      <c r="L108" s="236"/>
      <c r="M108" s="237"/>
      <c r="N108" s="237"/>
      <c r="O108" s="237"/>
      <c r="P108" s="237"/>
      <c r="Q108" s="219"/>
      <c r="R108" s="220"/>
      <c r="S108" s="236"/>
      <c r="T108" s="237"/>
      <c r="U108" s="237"/>
      <c r="V108" s="237"/>
      <c r="W108" s="237"/>
      <c r="X108" s="219"/>
      <c r="Y108" s="220"/>
      <c r="Z108" s="236"/>
      <c r="AA108" s="237"/>
      <c r="AB108" s="237"/>
      <c r="AC108" s="237"/>
      <c r="AD108" s="237"/>
      <c r="AE108" s="219"/>
      <c r="AF108" s="220"/>
      <c r="AG108" s="236"/>
      <c r="AH108" s="249"/>
      <c r="AI108" s="421"/>
      <c r="AJ108" s="164"/>
      <c r="AK108" s="273"/>
      <c r="AL108" s="275"/>
    </row>
    <row r="109" spans="3:38" ht="9.9499999999999993" customHeight="1" x14ac:dyDescent="0.2">
      <c r="C109" s="425">
        <v>2</v>
      </c>
      <c r="D109" s="383" t="s">
        <v>8</v>
      </c>
      <c r="E109" s="285"/>
      <c r="F109" s="283"/>
      <c r="G109" s="283"/>
      <c r="H109" s="283"/>
      <c r="I109" s="283"/>
      <c r="J109" s="283"/>
      <c r="K109" s="284"/>
      <c r="L109" s="285"/>
      <c r="M109" s="283"/>
      <c r="N109" s="283"/>
      <c r="O109" s="283"/>
      <c r="P109" s="283"/>
      <c r="Q109" s="283"/>
      <c r="R109" s="284"/>
      <c r="S109" s="285"/>
      <c r="T109" s="283"/>
      <c r="U109" s="283"/>
      <c r="V109" s="283"/>
      <c r="W109" s="283"/>
      <c r="X109" s="283"/>
      <c r="Y109" s="284"/>
      <c r="Z109" s="285"/>
      <c r="AA109" s="283"/>
      <c r="AB109" s="283"/>
      <c r="AC109" s="283"/>
      <c r="AD109" s="283"/>
      <c r="AE109" s="283"/>
      <c r="AF109" s="284"/>
      <c r="AG109" s="285"/>
      <c r="AH109" s="284"/>
      <c r="AI109" s="421"/>
      <c r="AJ109" s="415">
        <f>SUM(E109:AH110)</f>
        <v>0</v>
      </c>
      <c r="AK109" s="165" t="s">
        <v>204</v>
      </c>
      <c r="AL109" s="166">
        <f>AL101</f>
        <v>-1344</v>
      </c>
    </row>
    <row r="110" spans="3:38" ht="9.9499999999999993" customHeight="1" x14ac:dyDescent="0.2">
      <c r="C110" s="423"/>
      <c r="D110" s="384"/>
      <c r="E110" s="285"/>
      <c r="F110" s="283"/>
      <c r="G110" s="283"/>
      <c r="H110" s="283"/>
      <c r="I110" s="283"/>
      <c r="J110" s="283"/>
      <c r="K110" s="284"/>
      <c r="L110" s="285"/>
      <c r="M110" s="283"/>
      <c r="N110" s="283"/>
      <c r="O110" s="283"/>
      <c r="P110" s="283"/>
      <c r="Q110" s="283"/>
      <c r="R110" s="284"/>
      <c r="S110" s="285"/>
      <c r="T110" s="283"/>
      <c r="U110" s="283"/>
      <c r="V110" s="283"/>
      <c r="W110" s="283"/>
      <c r="X110" s="283"/>
      <c r="Y110" s="284"/>
      <c r="Z110" s="285"/>
      <c r="AA110" s="283"/>
      <c r="AB110" s="283"/>
      <c r="AC110" s="283"/>
      <c r="AD110" s="283"/>
      <c r="AE110" s="283"/>
      <c r="AF110" s="284"/>
      <c r="AG110" s="285"/>
      <c r="AH110" s="284"/>
      <c r="AI110" s="421"/>
      <c r="AJ110" s="416"/>
      <c r="AK110" s="165" t="s">
        <v>205</v>
      </c>
      <c r="AL110" s="166">
        <f>AC101+E114+L114+S114</f>
        <v>-160</v>
      </c>
    </row>
    <row r="111" spans="3:38" ht="9.9499999999999993" customHeight="1" x14ac:dyDescent="0.2">
      <c r="C111" s="425">
        <v>3</v>
      </c>
      <c r="D111" s="383" t="s">
        <v>10</v>
      </c>
      <c r="E111" s="285"/>
      <c r="F111" s="283"/>
      <c r="G111" s="283"/>
      <c r="H111" s="283"/>
      <c r="I111" s="283"/>
      <c r="J111" s="283"/>
      <c r="K111" s="284"/>
      <c r="L111" s="285"/>
      <c r="M111" s="283"/>
      <c r="N111" s="283"/>
      <c r="O111" s="283"/>
      <c r="P111" s="283"/>
      <c r="Q111" s="283"/>
      <c r="R111" s="284"/>
      <c r="S111" s="285"/>
      <c r="T111" s="283"/>
      <c r="U111" s="283"/>
      <c r="V111" s="283"/>
      <c r="W111" s="283"/>
      <c r="X111" s="283"/>
      <c r="Y111" s="284"/>
      <c r="Z111" s="285"/>
      <c r="AA111" s="283"/>
      <c r="AB111" s="283"/>
      <c r="AC111" s="283"/>
      <c r="AD111" s="283"/>
      <c r="AE111" s="283"/>
      <c r="AF111" s="284"/>
      <c r="AG111" s="285"/>
      <c r="AH111" s="284"/>
      <c r="AI111" s="421"/>
      <c r="AJ111" s="415">
        <f>SUM(E111:AH112)</f>
        <v>0</v>
      </c>
      <c r="AK111" s="165" t="s">
        <v>206</v>
      </c>
      <c r="AL111" s="166">
        <f>AL102</f>
        <v>0</v>
      </c>
    </row>
    <row r="112" spans="3:38" ht="9.9499999999999993" customHeight="1" x14ac:dyDescent="0.2">
      <c r="C112" s="423"/>
      <c r="D112" s="384"/>
      <c r="E112" s="285"/>
      <c r="F112" s="283"/>
      <c r="G112" s="283"/>
      <c r="H112" s="283"/>
      <c r="I112" s="283"/>
      <c r="J112" s="283"/>
      <c r="K112" s="284"/>
      <c r="L112" s="285"/>
      <c r="M112" s="283"/>
      <c r="N112" s="283"/>
      <c r="O112" s="283"/>
      <c r="P112" s="283"/>
      <c r="Q112" s="283"/>
      <c r="R112" s="284"/>
      <c r="S112" s="285"/>
      <c r="T112" s="283"/>
      <c r="U112" s="283"/>
      <c r="V112" s="283"/>
      <c r="W112" s="283"/>
      <c r="X112" s="283"/>
      <c r="Y112" s="284"/>
      <c r="Z112" s="285"/>
      <c r="AA112" s="283"/>
      <c r="AB112" s="283"/>
      <c r="AC112" s="283"/>
      <c r="AD112" s="283"/>
      <c r="AE112" s="283"/>
      <c r="AF112" s="284"/>
      <c r="AG112" s="285"/>
      <c r="AH112" s="284"/>
      <c r="AI112" s="421"/>
      <c r="AJ112" s="416"/>
      <c r="AK112" s="165" t="s">
        <v>207</v>
      </c>
      <c r="AL112" s="166">
        <f>AC102+E115+L115+S115</f>
        <v>0</v>
      </c>
    </row>
    <row r="113" spans="3:38" ht="9.9499999999999993" customHeight="1" x14ac:dyDescent="0.2">
      <c r="C113" s="35">
        <v>4</v>
      </c>
      <c r="D113" s="140" t="s">
        <v>58</v>
      </c>
      <c r="E113" s="298">
        <f>SUM(E107:K107,E109:K112)</f>
        <v>0</v>
      </c>
      <c r="F113" s="299"/>
      <c r="G113" s="299"/>
      <c r="H113" s="299"/>
      <c r="I113" s="299"/>
      <c r="J113" s="299"/>
      <c r="K113" s="300"/>
      <c r="L113" s="298">
        <f>SUM(L107:R107,L109:R112)</f>
        <v>0</v>
      </c>
      <c r="M113" s="299"/>
      <c r="N113" s="299"/>
      <c r="O113" s="299"/>
      <c r="P113" s="299"/>
      <c r="Q113" s="299"/>
      <c r="R113" s="300"/>
      <c r="S113" s="298">
        <f>SUM(S107:Y107,S109:Y112)</f>
        <v>0</v>
      </c>
      <c r="T113" s="299"/>
      <c r="U113" s="299"/>
      <c r="V113" s="299"/>
      <c r="W113" s="299"/>
      <c r="X113" s="299"/>
      <c r="Y113" s="300"/>
      <c r="Z113" s="298">
        <f>SUM(Z107:AF107,Z109:AF112)</f>
        <v>0</v>
      </c>
      <c r="AA113" s="299"/>
      <c r="AB113" s="299"/>
      <c r="AC113" s="299"/>
      <c r="AD113" s="299"/>
      <c r="AE113" s="299"/>
      <c r="AF113" s="300"/>
      <c r="AG113" s="338"/>
      <c r="AH113" s="339"/>
      <c r="AI113" s="421"/>
      <c r="AJ113" s="417"/>
      <c r="AK113" s="165" t="s">
        <v>170</v>
      </c>
      <c r="AL113" s="166"/>
    </row>
    <row r="114" spans="3:38" ht="9.9499999999999993" customHeight="1" x14ac:dyDescent="0.2">
      <c r="C114" s="137"/>
      <c r="D114" s="138" t="s">
        <v>163</v>
      </c>
      <c r="E114" s="269">
        <f>E113-E115-$B$38</f>
        <v>-40</v>
      </c>
      <c r="F114" s="270"/>
      <c r="G114" s="270"/>
      <c r="H114" s="270"/>
      <c r="I114" s="270"/>
      <c r="J114" s="270"/>
      <c r="K114" s="271"/>
      <c r="L114" s="269">
        <f>L113-L115-$B$38</f>
        <v>-40</v>
      </c>
      <c r="M114" s="270"/>
      <c r="N114" s="270"/>
      <c r="O114" s="270"/>
      <c r="P114" s="270"/>
      <c r="Q114" s="270"/>
      <c r="R114" s="271"/>
      <c r="S114" s="269">
        <f>S113-S115-$B$38</f>
        <v>-40</v>
      </c>
      <c r="T114" s="270"/>
      <c r="U114" s="270"/>
      <c r="V114" s="270"/>
      <c r="W114" s="270"/>
      <c r="X114" s="270"/>
      <c r="Y114" s="271"/>
      <c r="Z114" s="269">
        <f>Z113-Z115-$B$38</f>
        <v>-40</v>
      </c>
      <c r="AA114" s="270"/>
      <c r="AB114" s="270"/>
      <c r="AC114" s="270"/>
      <c r="AD114" s="270"/>
      <c r="AE114" s="270"/>
      <c r="AF114" s="271"/>
      <c r="AG114" s="293"/>
      <c r="AH114" s="294"/>
      <c r="AI114" s="421"/>
      <c r="AJ114" s="418"/>
      <c r="AK114" s="165" t="s">
        <v>171</v>
      </c>
      <c r="AL114" s="166">
        <f>AL109+AL110+AL113</f>
        <v>-1504</v>
      </c>
    </row>
    <row r="115" spans="3:38" ht="9.9499999999999993" customHeight="1" thickBot="1" x14ac:dyDescent="0.25">
      <c r="C115" s="137"/>
      <c r="D115" s="138" t="s">
        <v>164</v>
      </c>
      <c r="E115" s="269">
        <f>IF(E113&gt;$B$39,E113-$B$39,0)</f>
        <v>0</v>
      </c>
      <c r="F115" s="270"/>
      <c r="G115" s="270"/>
      <c r="H115" s="270"/>
      <c r="I115" s="270"/>
      <c r="J115" s="270"/>
      <c r="K115" s="271"/>
      <c r="L115" s="269">
        <f>IF(L113&gt;$B$39,L113-$B$39,0)</f>
        <v>0</v>
      </c>
      <c r="M115" s="270"/>
      <c r="N115" s="270"/>
      <c r="O115" s="270"/>
      <c r="P115" s="270"/>
      <c r="Q115" s="270"/>
      <c r="R115" s="271"/>
      <c r="S115" s="269">
        <f>IF(S113&gt;$B$39,S113-$B$39,0)</f>
        <v>0</v>
      </c>
      <c r="T115" s="270"/>
      <c r="U115" s="270"/>
      <c r="V115" s="270"/>
      <c r="W115" s="270"/>
      <c r="X115" s="270"/>
      <c r="Y115" s="271"/>
      <c r="Z115" s="269">
        <f>IF(Z113&gt;$B$39,Z113-$B$39,0)</f>
        <v>0</v>
      </c>
      <c r="AA115" s="270"/>
      <c r="AB115" s="270"/>
      <c r="AC115" s="270"/>
      <c r="AD115" s="270"/>
      <c r="AE115" s="270"/>
      <c r="AF115" s="271"/>
      <c r="AG115" s="293"/>
      <c r="AH115" s="294"/>
      <c r="AI115" s="421"/>
      <c r="AJ115" s="418"/>
      <c r="AK115" s="167" t="s">
        <v>172</v>
      </c>
      <c r="AL115" s="168">
        <f>AL111+AL112</f>
        <v>0</v>
      </c>
    </row>
    <row r="116" spans="3:38" ht="8.4499999999999993" customHeight="1" thickBot="1" x14ac:dyDescent="0.25">
      <c r="C116" s="149">
        <v>5</v>
      </c>
      <c r="D116" s="202" t="s">
        <v>61</v>
      </c>
      <c r="E116" s="206"/>
      <c r="F116" s="207"/>
      <c r="G116" s="207"/>
      <c r="H116" s="207"/>
      <c r="I116" s="207"/>
      <c r="J116" s="207"/>
      <c r="K116" s="208"/>
      <c r="L116" s="206"/>
      <c r="M116" s="207"/>
      <c r="N116" s="207"/>
      <c r="O116" s="207"/>
      <c r="P116" s="207"/>
      <c r="Q116" s="207"/>
      <c r="R116" s="208"/>
      <c r="S116" s="206"/>
      <c r="T116" s="207"/>
      <c r="U116" s="207"/>
      <c r="V116" s="207"/>
      <c r="W116" s="207"/>
      <c r="X116" s="207"/>
      <c r="Y116" s="208"/>
      <c r="Z116" s="206"/>
      <c r="AA116" s="207"/>
      <c r="AB116" s="207"/>
      <c r="AC116" s="207"/>
      <c r="AD116" s="207"/>
      <c r="AE116" s="207"/>
      <c r="AF116" s="208"/>
      <c r="AG116" s="206"/>
      <c r="AH116" s="208"/>
      <c r="AI116" s="422"/>
      <c r="AJ116" s="419"/>
      <c r="AK116" s="276"/>
      <c r="AL116" s="277"/>
    </row>
    <row r="117" spans="3:38" ht="8.1" customHeight="1" thickBot="1" x14ac:dyDescent="0.25">
      <c r="C117" s="386"/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  <c r="N117" s="426"/>
      <c r="O117" s="426"/>
      <c r="P117" s="426"/>
      <c r="Q117" s="426"/>
      <c r="R117" s="426"/>
      <c r="S117" s="426"/>
      <c r="T117" s="426"/>
      <c r="U117" s="426"/>
      <c r="V117" s="426"/>
      <c r="W117" s="426"/>
      <c r="X117" s="426"/>
      <c r="Y117" s="426"/>
      <c r="Z117" s="426"/>
      <c r="AA117" s="426"/>
      <c r="AB117" s="426"/>
      <c r="AC117" s="426"/>
      <c r="AD117" s="426"/>
      <c r="AE117" s="426"/>
      <c r="AF117" s="426"/>
      <c r="AG117" s="426"/>
      <c r="AH117" s="426"/>
      <c r="AI117" s="426"/>
      <c r="AJ117" s="426"/>
      <c r="AK117" s="426"/>
      <c r="AL117" s="426"/>
    </row>
    <row r="118" spans="3:38" ht="8.4499999999999993" customHeight="1" x14ac:dyDescent="0.2">
      <c r="C118" s="9"/>
      <c r="D118" s="390" t="s">
        <v>45</v>
      </c>
      <c r="E118" s="295" t="s">
        <v>149</v>
      </c>
      <c r="F118" s="296"/>
      <c r="G118" s="296"/>
      <c r="H118" s="296"/>
      <c r="I118" s="297"/>
      <c r="J118" s="295" t="s">
        <v>150</v>
      </c>
      <c r="K118" s="296"/>
      <c r="L118" s="296"/>
      <c r="M118" s="296"/>
      <c r="N118" s="296"/>
      <c r="O118" s="296"/>
      <c r="P118" s="297"/>
      <c r="Q118" s="295" t="s">
        <v>151</v>
      </c>
      <c r="R118" s="296"/>
      <c r="S118" s="296"/>
      <c r="T118" s="296"/>
      <c r="U118" s="296"/>
      <c r="V118" s="296"/>
      <c r="W118" s="297"/>
      <c r="X118" s="295" t="s">
        <v>152</v>
      </c>
      <c r="Y118" s="296"/>
      <c r="Z118" s="296"/>
      <c r="AA118" s="296"/>
      <c r="AB118" s="296"/>
      <c r="AC118" s="296"/>
      <c r="AD118" s="297"/>
      <c r="AE118" s="295" t="s">
        <v>153</v>
      </c>
      <c r="AF118" s="296"/>
      <c r="AG118" s="296"/>
      <c r="AH118" s="296"/>
      <c r="AI118" s="297"/>
      <c r="AJ118" s="411" t="s">
        <v>5</v>
      </c>
      <c r="AK118" s="144" t="s">
        <v>46</v>
      </c>
      <c r="AL118" s="144" t="s">
        <v>47</v>
      </c>
    </row>
    <row r="119" spans="3:38" ht="8.4499999999999993" customHeight="1" thickBot="1" x14ac:dyDescent="0.25">
      <c r="C119" s="9"/>
      <c r="D119" s="391"/>
      <c r="E119" s="95">
        <v>1</v>
      </c>
      <c r="F119" s="132">
        <v>2</v>
      </c>
      <c r="G119" s="132">
        <v>3</v>
      </c>
      <c r="H119" s="132">
        <v>4</v>
      </c>
      <c r="I119" s="133">
        <v>5</v>
      </c>
      <c r="J119" s="95">
        <v>6</v>
      </c>
      <c r="K119" s="132">
        <v>7</v>
      </c>
      <c r="L119" s="132">
        <v>8</v>
      </c>
      <c r="M119" s="132">
        <v>9</v>
      </c>
      <c r="N119" s="132">
        <v>10</v>
      </c>
      <c r="O119" s="132">
        <v>11</v>
      </c>
      <c r="P119" s="133">
        <v>12</v>
      </c>
      <c r="Q119" s="95">
        <v>13</v>
      </c>
      <c r="R119" s="132">
        <v>14</v>
      </c>
      <c r="S119" s="132">
        <v>15</v>
      </c>
      <c r="T119" s="132">
        <v>16</v>
      </c>
      <c r="U119" s="132">
        <v>17</v>
      </c>
      <c r="V119" s="132">
        <v>18</v>
      </c>
      <c r="W119" s="133">
        <v>19</v>
      </c>
      <c r="X119" s="95">
        <v>20</v>
      </c>
      <c r="Y119" s="132">
        <v>21</v>
      </c>
      <c r="Z119" s="132">
        <v>22</v>
      </c>
      <c r="AA119" s="132">
        <v>23</v>
      </c>
      <c r="AB119" s="132">
        <v>24</v>
      </c>
      <c r="AC119" s="132">
        <v>25</v>
      </c>
      <c r="AD119" s="133">
        <v>26</v>
      </c>
      <c r="AE119" s="95">
        <v>27</v>
      </c>
      <c r="AF119" s="132">
        <v>28</v>
      </c>
      <c r="AG119" s="132">
        <v>29</v>
      </c>
      <c r="AH119" s="132">
        <v>30</v>
      </c>
      <c r="AI119" s="133">
        <v>31</v>
      </c>
      <c r="AJ119" s="412"/>
      <c r="AK119" s="193">
        <v>23</v>
      </c>
      <c r="AL119" s="193">
        <f>AK119*8</f>
        <v>184</v>
      </c>
    </row>
    <row r="120" spans="3:38" ht="16.5" x14ac:dyDescent="0.2">
      <c r="C120" s="35">
        <v>1</v>
      </c>
      <c r="D120" s="138" t="s">
        <v>6</v>
      </c>
      <c r="E120" s="156"/>
      <c r="F120" s="153"/>
      <c r="G120" s="153"/>
      <c r="H120" s="154"/>
      <c r="I120" s="155"/>
      <c r="J120" s="156"/>
      <c r="K120" s="153"/>
      <c r="L120" s="153"/>
      <c r="M120" s="153"/>
      <c r="N120" s="153"/>
      <c r="O120" s="154"/>
      <c r="P120" s="155"/>
      <c r="Q120" s="156"/>
      <c r="R120" s="153"/>
      <c r="S120" s="153"/>
      <c r="T120" s="153"/>
      <c r="U120" s="153"/>
      <c r="V120" s="154"/>
      <c r="W120" s="155"/>
      <c r="X120" s="156"/>
      <c r="Y120" s="153"/>
      <c r="Z120" s="153"/>
      <c r="AA120" s="153"/>
      <c r="AB120" s="153"/>
      <c r="AC120" s="154"/>
      <c r="AD120" s="155"/>
      <c r="AE120" s="156"/>
      <c r="AF120" s="153"/>
      <c r="AG120" s="153"/>
      <c r="AH120" s="153"/>
      <c r="AI120" s="162"/>
      <c r="AJ120" s="176">
        <f>SUM(E120:AI120)</f>
        <v>0</v>
      </c>
      <c r="AK120" s="272" t="s">
        <v>229</v>
      </c>
      <c r="AL120" s="274">
        <f>AJ120+AJ122+AJ124</f>
        <v>0</v>
      </c>
    </row>
    <row r="121" spans="3:38" ht="9.9499999999999993" customHeight="1" x14ac:dyDescent="0.2">
      <c r="C121" s="96"/>
      <c r="D121" s="85" t="s">
        <v>107</v>
      </c>
      <c r="E121" s="236"/>
      <c r="F121" s="237"/>
      <c r="G121" s="237"/>
      <c r="H121" s="219"/>
      <c r="I121" s="220"/>
      <c r="J121" s="236"/>
      <c r="K121" s="237"/>
      <c r="L121" s="237"/>
      <c r="M121" s="237"/>
      <c r="N121" s="237"/>
      <c r="O121" s="219"/>
      <c r="P121" s="220"/>
      <c r="Q121" s="236"/>
      <c r="R121" s="237"/>
      <c r="S121" s="237"/>
      <c r="T121" s="237"/>
      <c r="U121" s="237"/>
      <c r="V121" s="219"/>
      <c r="W121" s="220"/>
      <c r="X121" s="236"/>
      <c r="Y121" s="237"/>
      <c r="Z121" s="237"/>
      <c r="AA121" s="237"/>
      <c r="AB121" s="237"/>
      <c r="AC121" s="219"/>
      <c r="AD121" s="220"/>
      <c r="AE121" s="236"/>
      <c r="AF121" s="222"/>
      <c r="AG121" s="237"/>
      <c r="AH121" s="223"/>
      <c r="AI121" s="250"/>
      <c r="AJ121" s="164"/>
      <c r="AK121" s="273"/>
      <c r="AL121" s="275"/>
    </row>
    <row r="122" spans="3:38" ht="9.9499999999999993" customHeight="1" x14ac:dyDescent="0.2">
      <c r="C122" s="425">
        <v>2</v>
      </c>
      <c r="D122" s="383" t="s">
        <v>8</v>
      </c>
      <c r="E122" s="285"/>
      <c r="F122" s="283"/>
      <c r="G122" s="283"/>
      <c r="H122" s="283"/>
      <c r="I122" s="284"/>
      <c r="J122" s="285"/>
      <c r="K122" s="283"/>
      <c r="L122" s="283"/>
      <c r="M122" s="283"/>
      <c r="N122" s="283"/>
      <c r="O122" s="283"/>
      <c r="P122" s="284"/>
      <c r="Q122" s="285"/>
      <c r="R122" s="283"/>
      <c r="S122" s="283"/>
      <c r="T122" s="283"/>
      <c r="U122" s="283"/>
      <c r="V122" s="283"/>
      <c r="W122" s="284"/>
      <c r="X122" s="285"/>
      <c r="Y122" s="283"/>
      <c r="Z122" s="283"/>
      <c r="AA122" s="283"/>
      <c r="AB122" s="283"/>
      <c r="AC122" s="283"/>
      <c r="AD122" s="284"/>
      <c r="AE122" s="285"/>
      <c r="AF122" s="283"/>
      <c r="AG122" s="283"/>
      <c r="AH122" s="283"/>
      <c r="AI122" s="284"/>
      <c r="AJ122" s="415">
        <f>SUM(E122:AI123)</f>
        <v>0</v>
      </c>
      <c r="AK122" s="165" t="s">
        <v>208</v>
      </c>
      <c r="AL122" s="166">
        <f>AL114</f>
        <v>-1504</v>
      </c>
    </row>
    <row r="123" spans="3:38" ht="9.9499999999999993" customHeight="1" x14ac:dyDescent="0.2">
      <c r="C123" s="423"/>
      <c r="D123" s="384"/>
      <c r="E123" s="285"/>
      <c r="F123" s="283"/>
      <c r="G123" s="283"/>
      <c r="H123" s="283"/>
      <c r="I123" s="284"/>
      <c r="J123" s="285"/>
      <c r="K123" s="283"/>
      <c r="L123" s="283"/>
      <c r="M123" s="283"/>
      <c r="N123" s="283"/>
      <c r="O123" s="283"/>
      <c r="P123" s="284"/>
      <c r="Q123" s="285"/>
      <c r="R123" s="283"/>
      <c r="S123" s="283"/>
      <c r="T123" s="283"/>
      <c r="U123" s="283"/>
      <c r="V123" s="283"/>
      <c r="W123" s="284"/>
      <c r="X123" s="285"/>
      <c r="Y123" s="283"/>
      <c r="Z123" s="283"/>
      <c r="AA123" s="283"/>
      <c r="AB123" s="283"/>
      <c r="AC123" s="283"/>
      <c r="AD123" s="284"/>
      <c r="AE123" s="285"/>
      <c r="AF123" s="283"/>
      <c r="AG123" s="283"/>
      <c r="AH123" s="283"/>
      <c r="AI123" s="284"/>
      <c r="AJ123" s="416"/>
      <c r="AK123" s="165" t="s">
        <v>209</v>
      </c>
      <c r="AL123" s="166">
        <f>Z114+AG114+E127+J127+Q127</f>
        <v>-160</v>
      </c>
    </row>
    <row r="124" spans="3:38" ht="9.9499999999999993" customHeight="1" x14ac:dyDescent="0.2">
      <c r="C124" s="425">
        <v>3</v>
      </c>
      <c r="D124" s="383" t="s">
        <v>235</v>
      </c>
      <c r="E124" s="285"/>
      <c r="F124" s="283"/>
      <c r="G124" s="283"/>
      <c r="H124" s="283"/>
      <c r="I124" s="284"/>
      <c r="J124" s="285"/>
      <c r="K124" s="283"/>
      <c r="L124" s="283"/>
      <c r="M124" s="283"/>
      <c r="N124" s="283"/>
      <c r="O124" s="283"/>
      <c r="P124" s="284"/>
      <c r="Q124" s="285"/>
      <c r="R124" s="283"/>
      <c r="S124" s="283"/>
      <c r="T124" s="283"/>
      <c r="U124" s="283"/>
      <c r="V124" s="283"/>
      <c r="W124" s="284"/>
      <c r="X124" s="285"/>
      <c r="Y124" s="283"/>
      <c r="Z124" s="283"/>
      <c r="AA124" s="283"/>
      <c r="AB124" s="283"/>
      <c r="AC124" s="283"/>
      <c r="AD124" s="284"/>
      <c r="AE124" s="285"/>
      <c r="AF124" s="283"/>
      <c r="AG124" s="283"/>
      <c r="AH124" s="283"/>
      <c r="AI124" s="284"/>
      <c r="AJ124" s="415">
        <f>SUM(E124:AI125)</f>
        <v>0</v>
      </c>
      <c r="AK124" s="165" t="s">
        <v>210</v>
      </c>
      <c r="AL124" s="166">
        <f>AL115</f>
        <v>0</v>
      </c>
    </row>
    <row r="125" spans="3:38" ht="9.9499999999999993" customHeight="1" x14ac:dyDescent="0.2">
      <c r="C125" s="423"/>
      <c r="D125" s="384"/>
      <c r="E125" s="285"/>
      <c r="F125" s="283"/>
      <c r="G125" s="283"/>
      <c r="H125" s="283"/>
      <c r="I125" s="284"/>
      <c r="J125" s="285"/>
      <c r="K125" s="283"/>
      <c r="L125" s="283"/>
      <c r="M125" s="283"/>
      <c r="N125" s="283"/>
      <c r="O125" s="283"/>
      <c r="P125" s="284"/>
      <c r="Q125" s="285"/>
      <c r="R125" s="283"/>
      <c r="S125" s="283"/>
      <c r="T125" s="283"/>
      <c r="U125" s="283"/>
      <c r="V125" s="283"/>
      <c r="W125" s="284"/>
      <c r="X125" s="285"/>
      <c r="Y125" s="283"/>
      <c r="Z125" s="283"/>
      <c r="AA125" s="283"/>
      <c r="AB125" s="283"/>
      <c r="AC125" s="283"/>
      <c r="AD125" s="284"/>
      <c r="AE125" s="285"/>
      <c r="AF125" s="283"/>
      <c r="AG125" s="283"/>
      <c r="AH125" s="283"/>
      <c r="AI125" s="284"/>
      <c r="AJ125" s="416"/>
      <c r="AK125" s="165" t="s">
        <v>211</v>
      </c>
      <c r="AL125" s="166">
        <f>Z115+AG115+E128+J128+Q128</f>
        <v>0</v>
      </c>
    </row>
    <row r="126" spans="3:38" ht="9.9499999999999993" customHeight="1" x14ac:dyDescent="0.2">
      <c r="C126" s="35">
        <v>4</v>
      </c>
      <c r="D126" s="140" t="s">
        <v>58</v>
      </c>
      <c r="E126" s="336">
        <f>SUM(AG107:AH107,AG109:AH112,E120:I120,E122:I125)</f>
        <v>0</v>
      </c>
      <c r="F126" s="436"/>
      <c r="G126" s="436"/>
      <c r="H126" s="436"/>
      <c r="I126" s="337"/>
      <c r="J126" s="298">
        <f>SUM(J120:P120,J122:P125)</f>
        <v>0</v>
      </c>
      <c r="K126" s="299"/>
      <c r="L126" s="299"/>
      <c r="M126" s="299"/>
      <c r="N126" s="299"/>
      <c r="O126" s="299"/>
      <c r="P126" s="300"/>
      <c r="Q126" s="298">
        <f>SUM(Q120:W120,Q122:W125)</f>
        <v>0</v>
      </c>
      <c r="R126" s="299"/>
      <c r="S126" s="299"/>
      <c r="T126" s="299"/>
      <c r="U126" s="299"/>
      <c r="V126" s="299"/>
      <c r="W126" s="300"/>
      <c r="X126" s="298">
        <f>SUM(X120:AD120,X122:AD125)</f>
        <v>0</v>
      </c>
      <c r="Y126" s="299"/>
      <c r="Z126" s="299"/>
      <c r="AA126" s="299"/>
      <c r="AB126" s="299"/>
      <c r="AC126" s="299"/>
      <c r="AD126" s="300"/>
      <c r="AE126" s="338"/>
      <c r="AF126" s="341"/>
      <c r="AG126" s="341"/>
      <c r="AH126" s="341"/>
      <c r="AI126" s="339"/>
      <c r="AJ126" s="303"/>
      <c r="AK126" s="165" t="s">
        <v>170</v>
      </c>
      <c r="AL126" s="166"/>
    </row>
    <row r="127" spans="3:38" ht="9.9499999999999993" customHeight="1" x14ac:dyDescent="0.2">
      <c r="C127" s="137"/>
      <c r="D127" s="138" t="s">
        <v>163</v>
      </c>
      <c r="E127" s="290">
        <f>E126-E128-$B$38</f>
        <v>-40</v>
      </c>
      <c r="F127" s="292"/>
      <c r="G127" s="292"/>
      <c r="H127" s="292"/>
      <c r="I127" s="291"/>
      <c r="J127" s="269">
        <f>J126-J128-$B$38</f>
        <v>-40</v>
      </c>
      <c r="K127" s="270"/>
      <c r="L127" s="270"/>
      <c r="M127" s="270"/>
      <c r="N127" s="270"/>
      <c r="O127" s="270"/>
      <c r="P127" s="271"/>
      <c r="Q127" s="269">
        <f>Q126-Q128-$B$38</f>
        <v>-40</v>
      </c>
      <c r="R127" s="270"/>
      <c r="S127" s="270"/>
      <c r="T127" s="270"/>
      <c r="U127" s="270"/>
      <c r="V127" s="270"/>
      <c r="W127" s="271"/>
      <c r="X127" s="269">
        <f>X126-X128-$B$38</f>
        <v>-40</v>
      </c>
      <c r="Y127" s="270"/>
      <c r="Z127" s="270"/>
      <c r="AA127" s="270"/>
      <c r="AB127" s="270"/>
      <c r="AC127" s="270"/>
      <c r="AD127" s="271"/>
      <c r="AE127" s="293"/>
      <c r="AF127" s="301"/>
      <c r="AG127" s="301"/>
      <c r="AH127" s="301"/>
      <c r="AI127" s="294"/>
      <c r="AJ127" s="304"/>
      <c r="AK127" s="165" t="s">
        <v>171</v>
      </c>
      <c r="AL127" s="166">
        <f>AL122+AL123+AL126</f>
        <v>-1664</v>
      </c>
    </row>
    <row r="128" spans="3:38" ht="9.9499999999999993" customHeight="1" thickBot="1" x14ac:dyDescent="0.25">
      <c r="C128" s="137"/>
      <c r="D128" s="138" t="s">
        <v>164</v>
      </c>
      <c r="E128" s="290">
        <f>IF(E126&gt;$B$39,E126-$B$39,0)</f>
        <v>0</v>
      </c>
      <c r="F128" s="292"/>
      <c r="G128" s="292"/>
      <c r="H128" s="292"/>
      <c r="I128" s="291"/>
      <c r="J128" s="269">
        <f>IF(J126&gt;$B$39,J126-$B$39,0)</f>
        <v>0</v>
      </c>
      <c r="K128" s="270"/>
      <c r="L128" s="270"/>
      <c r="M128" s="270"/>
      <c r="N128" s="270"/>
      <c r="O128" s="270"/>
      <c r="P128" s="271"/>
      <c r="Q128" s="269">
        <f>IF(Q126&gt;$B$39,Q126-$B$39,0)</f>
        <v>0</v>
      </c>
      <c r="R128" s="270"/>
      <c r="S128" s="270"/>
      <c r="T128" s="270"/>
      <c r="U128" s="270"/>
      <c r="V128" s="270"/>
      <c r="W128" s="271"/>
      <c r="X128" s="269">
        <f>IF(X126&gt;$B$39,X126-$B$39,0)</f>
        <v>0</v>
      </c>
      <c r="Y128" s="270"/>
      <c r="Z128" s="270"/>
      <c r="AA128" s="270"/>
      <c r="AB128" s="270"/>
      <c r="AC128" s="270"/>
      <c r="AD128" s="271"/>
      <c r="AE128" s="293"/>
      <c r="AF128" s="301"/>
      <c r="AG128" s="301"/>
      <c r="AH128" s="301"/>
      <c r="AI128" s="294"/>
      <c r="AJ128" s="304"/>
      <c r="AK128" s="167" t="s">
        <v>172</v>
      </c>
      <c r="AL128" s="168">
        <f>AL124+AL125</f>
        <v>0</v>
      </c>
    </row>
    <row r="129" spans="3:38" ht="8.4499999999999993" customHeight="1" thickBot="1" x14ac:dyDescent="0.25">
      <c r="C129" s="149">
        <v>5</v>
      </c>
      <c r="D129" s="202" t="s">
        <v>61</v>
      </c>
      <c r="E129" s="203"/>
      <c r="F129" s="204"/>
      <c r="G129" s="204"/>
      <c r="H129" s="204"/>
      <c r="I129" s="205"/>
      <c r="J129" s="206"/>
      <c r="K129" s="207"/>
      <c r="L129" s="207"/>
      <c r="M129" s="207"/>
      <c r="N129" s="207"/>
      <c r="O129" s="207"/>
      <c r="P129" s="208"/>
      <c r="Q129" s="206"/>
      <c r="R129" s="207"/>
      <c r="S129" s="207"/>
      <c r="T129" s="207"/>
      <c r="U129" s="207"/>
      <c r="V129" s="207"/>
      <c r="W129" s="208"/>
      <c r="X129" s="206"/>
      <c r="Y129" s="207"/>
      <c r="Z129" s="207"/>
      <c r="AA129" s="207"/>
      <c r="AB129" s="207"/>
      <c r="AC129" s="207"/>
      <c r="AD129" s="208"/>
      <c r="AE129" s="206"/>
      <c r="AF129" s="207"/>
      <c r="AG129" s="207"/>
      <c r="AH129" s="207"/>
      <c r="AI129" s="208"/>
      <c r="AJ129" s="305"/>
      <c r="AK129" s="276"/>
      <c r="AL129" s="277"/>
    </row>
    <row r="130" spans="3:38" ht="8.1" customHeight="1" thickBot="1" x14ac:dyDescent="0.25">
      <c r="C130" s="386"/>
      <c r="D130" s="426"/>
      <c r="E130" s="426"/>
      <c r="F130" s="426"/>
      <c r="G130" s="426"/>
      <c r="H130" s="426"/>
      <c r="I130" s="426"/>
      <c r="J130" s="426"/>
      <c r="K130" s="426"/>
      <c r="L130" s="426"/>
      <c r="M130" s="426"/>
      <c r="N130" s="426"/>
      <c r="O130" s="426"/>
      <c r="P130" s="426"/>
      <c r="Q130" s="426"/>
      <c r="R130" s="426"/>
      <c r="S130" s="426"/>
      <c r="T130" s="426"/>
      <c r="U130" s="426"/>
      <c r="V130" s="426"/>
      <c r="W130" s="426"/>
      <c r="X130" s="426"/>
      <c r="Y130" s="426"/>
      <c r="Z130" s="426"/>
      <c r="AA130" s="426"/>
      <c r="AB130" s="426"/>
      <c r="AC130" s="426"/>
      <c r="AD130" s="426"/>
      <c r="AE130" s="426"/>
      <c r="AF130" s="426"/>
      <c r="AG130" s="426"/>
      <c r="AH130" s="426"/>
      <c r="AI130" s="426"/>
      <c r="AJ130" s="426"/>
      <c r="AK130" s="426"/>
      <c r="AL130" s="426"/>
    </row>
    <row r="131" spans="3:38" ht="8.4499999999999993" customHeight="1" x14ac:dyDescent="0.2">
      <c r="C131" s="9"/>
      <c r="D131" s="390" t="s">
        <v>48</v>
      </c>
      <c r="E131" s="295" t="s">
        <v>153</v>
      </c>
      <c r="F131" s="297"/>
      <c r="G131" s="295" t="s">
        <v>154</v>
      </c>
      <c r="H131" s="296"/>
      <c r="I131" s="296"/>
      <c r="J131" s="296"/>
      <c r="K131" s="296"/>
      <c r="L131" s="296"/>
      <c r="M131" s="297"/>
      <c r="N131" s="295" t="s">
        <v>155</v>
      </c>
      <c r="O131" s="296"/>
      <c r="P131" s="296"/>
      <c r="Q131" s="296"/>
      <c r="R131" s="296"/>
      <c r="S131" s="296"/>
      <c r="T131" s="297"/>
      <c r="U131" s="295" t="s">
        <v>156</v>
      </c>
      <c r="V131" s="296"/>
      <c r="W131" s="296"/>
      <c r="X131" s="296"/>
      <c r="Y131" s="296"/>
      <c r="Z131" s="296"/>
      <c r="AA131" s="297"/>
      <c r="AB131" s="295" t="s">
        <v>157</v>
      </c>
      <c r="AC131" s="296"/>
      <c r="AD131" s="296"/>
      <c r="AE131" s="296"/>
      <c r="AF131" s="296"/>
      <c r="AG131" s="296"/>
      <c r="AH131" s="297"/>
      <c r="AI131" s="413"/>
      <c r="AJ131" s="411" t="s">
        <v>5</v>
      </c>
      <c r="AK131" s="144" t="s">
        <v>49</v>
      </c>
      <c r="AL131" s="144" t="s">
        <v>50</v>
      </c>
    </row>
    <row r="132" spans="3:38" ht="8.4499999999999993" customHeight="1" thickBot="1" x14ac:dyDescent="0.25">
      <c r="C132" s="9"/>
      <c r="D132" s="391"/>
      <c r="E132" s="95">
        <v>1</v>
      </c>
      <c r="F132" s="133">
        <v>2</v>
      </c>
      <c r="G132" s="95">
        <v>3</v>
      </c>
      <c r="H132" s="132">
        <v>4</v>
      </c>
      <c r="I132" s="132">
        <v>5</v>
      </c>
      <c r="J132" s="132">
        <v>6</v>
      </c>
      <c r="K132" s="132">
        <v>7</v>
      </c>
      <c r="L132" s="132">
        <v>8</v>
      </c>
      <c r="M132" s="133">
        <v>9</v>
      </c>
      <c r="N132" s="95">
        <v>10</v>
      </c>
      <c r="O132" s="132">
        <v>11</v>
      </c>
      <c r="P132" s="132">
        <v>12</v>
      </c>
      <c r="Q132" s="132">
        <v>13</v>
      </c>
      <c r="R132" s="132">
        <v>14</v>
      </c>
      <c r="S132" s="132">
        <v>15</v>
      </c>
      <c r="T132" s="133">
        <v>16</v>
      </c>
      <c r="U132" s="95">
        <v>17</v>
      </c>
      <c r="V132" s="132">
        <v>18</v>
      </c>
      <c r="W132" s="132">
        <v>19</v>
      </c>
      <c r="X132" s="132">
        <v>20</v>
      </c>
      <c r="Y132" s="132">
        <v>21</v>
      </c>
      <c r="Z132" s="132">
        <v>22</v>
      </c>
      <c r="AA132" s="133">
        <v>23</v>
      </c>
      <c r="AB132" s="95">
        <v>24</v>
      </c>
      <c r="AC132" s="132">
        <v>25</v>
      </c>
      <c r="AD132" s="132">
        <v>26</v>
      </c>
      <c r="AE132" s="132">
        <v>27</v>
      </c>
      <c r="AF132" s="132">
        <v>28</v>
      </c>
      <c r="AG132" s="132">
        <v>29</v>
      </c>
      <c r="AH132" s="133">
        <v>30</v>
      </c>
      <c r="AI132" s="414"/>
      <c r="AJ132" s="412"/>
      <c r="AK132" s="193">
        <v>20</v>
      </c>
      <c r="AL132" s="193">
        <f>AK132*8</f>
        <v>160</v>
      </c>
    </row>
    <row r="133" spans="3:38" ht="16.5" x14ac:dyDescent="0.2">
      <c r="C133" s="35">
        <v>1</v>
      </c>
      <c r="D133" s="138" t="s">
        <v>6</v>
      </c>
      <c r="E133" s="169"/>
      <c r="F133" s="155"/>
      <c r="G133" s="156"/>
      <c r="H133" s="153"/>
      <c r="I133" s="153"/>
      <c r="J133" s="153"/>
      <c r="K133" s="153"/>
      <c r="L133" s="154"/>
      <c r="M133" s="155"/>
      <c r="N133" s="156"/>
      <c r="O133" s="153"/>
      <c r="P133" s="153"/>
      <c r="Q133" s="153"/>
      <c r="R133" s="153"/>
      <c r="S133" s="154"/>
      <c r="T133" s="155"/>
      <c r="U133" s="156"/>
      <c r="V133" s="153"/>
      <c r="W133" s="153"/>
      <c r="X133" s="153"/>
      <c r="Y133" s="153"/>
      <c r="Z133" s="154"/>
      <c r="AA133" s="155"/>
      <c r="AB133" s="156"/>
      <c r="AC133" s="153"/>
      <c r="AD133" s="153"/>
      <c r="AE133" s="153"/>
      <c r="AF133" s="153"/>
      <c r="AG133" s="154"/>
      <c r="AH133" s="155"/>
      <c r="AI133" s="420"/>
      <c r="AJ133" s="176">
        <f>SUM(E133:AH133)</f>
        <v>0</v>
      </c>
      <c r="AK133" s="272" t="s">
        <v>230</v>
      </c>
      <c r="AL133" s="274">
        <f>AJ133+AJ135+AJ137</f>
        <v>0</v>
      </c>
    </row>
    <row r="134" spans="3:38" ht="9.9499999999999993" customHeight="1" x14ac:dyDescent="0.2">
      <c r="C134" s="96"/>
      <c r="D134" s="85" t="s">
        <v>107</v>
      </c>
      <c r="E134" s="230"/>
      <c r="F134" s="220"/>
      <c r="G134" s="236"/>
      <c r="H134" s="237"/>
      <c r="I134" s="237"/>
      <c r="J134" s="251"/>
      <c r="K134" s="237"/>
      <c r="L134" s="219"/>
      <c r="M134" s="220"/>
      <c r="N134" s="236"/>
      <c r="O134" s="237"/>
      <c r="P134" s="237"/>
      <c r="Q134" s="237"/>
      <c r="R134" s="237"/>
      <c r="S134" s="219"/>
      <c r="T134" s="220"/>
      <c r="U134" s="236"/>
      <c r="V134" s="237"/>
      <c r="W134" s="237"/>
      <c r="X134" s="237"/>
      <c r="Y134" s="237"/>
      <c r="Z134" s="219"/>
      <c r="AA134" s="220"/>
      <c r="AB134" s="236"/>
      <c r="AC134" s="237"/>
      <c r="AD134" s="223"/>
      <c r="AE134" s="223"/>
      <c r="AF134" s="223"/>
      <c r="AG134" s="219"/>
      <c r="AH134" s="220"/>
      <c r="AI134" s="421"/>
      <c r="AJ134" s="164"/>
      <c r="AK134" s="273"/>
      <c r="AL134" s="275"/>
    </row>
    <row r="135" spans="3:38" ht="9.9499999999999993" customHeight="1" x14ac:dyDescent="0.2">
      <c r="C135" s="425">
        <v>2</v>
      </c>
      <c r="D135" s="383" t="s">
        <v>8</v>
      </c>
      <c r="E135" s="285"/>
      <c r="F135" s="284"/>
      <c r="G135" s="285"/>
      <c r="H135" s="283"/>
      <c r="I135" s="283"/>
      <c r="J135" s="283"/>
      <c r="K135" s="283"/>
      <c r="L135" s="283"/>
      <c r="M135" s="284"/>
      <c r="N135" s="285"/>
      <c r="O135" s="283"/>
      <c r="P135" s="283"/>
      <c r="Q135" s="283"/>
      <c r="R135" s="283"/>
      <c r="S135" s="283"/>
      <c r="T135" s="284"/>
      <c r="U135" s="285"/>
      <c r="V135" s="283"/>
      <c r="W135" s="283"/>
      <c r="X135" s="283"/>
      <c r="Y135" s="283"/>
      <c r="Z135" s="283"/>
      <c r="AA135" s="284"/>
      <c r="AB135" s="285"/>
      <c r="AC135" s="283"/>
      <c r="AD135" s="283"/>
      <c r="AE135" s="283"/>
      <c r="AF135" s="283"/>
      <c r="AG135" s="283"/>
      <c r="AH135" s="284"/>
      <c r="AI135" s="421"/>
      <c r="AJ135" s="415">
        <f>SUM(E135:AH136)</f>
        <v>0</v>
      </c>
      <c r="AK135" s="165" t="s">
        <v>212</v>
      </c>
      <c r="AL135" s="166">
        <f>AL127</f>
        <v>-1664</v>
      </c>
    </row>
    <row r="136" spans="3:38" ht="9.9499999999999993" customHeight="1" x14ac:dyDescent="0.2">
      <c r="C136" s="423"/>
      <c r="D136" s="384"/>
      <c r="E136" s="285"/>
      <c r="F136" s="284"/>
      <c r="G136" s="285"/>
      <c r="H136" s="283"/>
      <c r="I136" s="283"/>
      <c r="J136" s="283"/>
      <c r="K136" s="283"/>
      <c r="L136" s="283"/>
      <c r="M136" s="284"/>
      <c r="N136" s="285"/>
      <c r="O136" s="283"/>
      <c r="P136" s="283"/>
      <c r="Q136" s="283"/>
      <c r="R136" s="283"/>
      <c r="S136" s="283"/>
      <c r="T136" s="284"/>
      <c r="U136" s="285"/>
      <c r="V136" s="283"/>
      <c r="W136" s="283"/>
      <c r="X136" s="283"/>
      <c r="Y136" s="283"/>
      <c r="Z136" s="283"/>
      <c r="AA136" s="284"/>
      <c r="AB136" s="285"/>
      <c r="AC136" s="283"/>
      <c r="AD136" s="283"/>
      <c r="AE136" s="283"/>
      <c r="AF136" s="283"/>
      <c r="AG136" s="283"/>
      <c r="AH136" s="284"/>
      <c r="AI136" s="421"/>
      <c r="AJ136" s="416"/>
      <c r="AK136" s="165" t="s">
        <v>213</v>
      </c>
      <c r="AL136" s="166">
        <f>X127+AE127+E140+G140+N140+U140</f>
        <v>-200</v>
      </c>
    </row>
    <row r="137" spans="3:38" ht="9.9499999999999993" customHeight="1" x14ac:dyDescent="0.2">
      <c r="C137" s="425">
        <v>3</v>
      </c>
      <c r="D137" s="383" t="s">
        <v>10</v>
      </c>
      <c r="E137" s="285"/>
      <c r="F137" s="284"/>
      <c r="G137" s="285"/>
      <c r="H137" s="283"/>
      <c r="I137" s="283"/>
      <c r="J137" s="283"/>
      <c r="K137" s="283"/>
      <c r="L137" s="283"/>
      <c r="M137" s="284"/>
      <c r="N137" s="285"/>
      <c r="O137" s="283"/>
      <c r="P137" s="283"/>
      <c r="Q137" s="283"/>
      <c r="R137" s="283"/>
      <c r="S137" s="283"/>
      <c r="T137" s="284"/>
      <c r="U137" s="285"/>
      <c r="V137" s="283"/>
      <c r="W137" s="283"/>
      <c r="X137" s="283"/>
      <c r="Y137" s="283"/>
      <c r="Z137" s="283"/>
      <c r="AA137" s="284"/>
      <c r="AB137" s="285"/>
      <c r="AC137" s="283"/>
      <c r="AD137" s="283"/>
      <c r="AE137" s="283"/>
      <c r="AF137" s="283"/>
      <c r="AG137" s="283"/>
      <c r="AH137" s="284"/>
      <c r="AI137" s="421"/>
      <c r="AJ137" s="415">
        <f>SUM(E137:AH138)</f>
        <v>0</v>
      </c>
      <c r="AK137" s="165" t="s">
        <v>214</v>
      </c>
      <c r="AL137" s="166">
        <f>AL128</f>
        <v>0</v>
      </c>
    </row>
    <row r="138" spans="3:38" ht="9.9499999999999993" customHeight="1" x14ac:dyDescent="0.2">
      <c r="C138" s="423"/>
      <c r="D138" s="384"/>
      <c r="E138" s="285"/>
      <c r="F138" s="284"/>
      <c r="G138" s="285"/>
      <c r="H138" s="283"/>
      <c r="I138" s="283"/>
      <c r="J138" s="283"/>
      <c r="K138" s="283"/>
      <c r="L138" s="283"/>
      <c r="M138" s="284"/>
      <c r="N138" s="285"/>
      <c r="O138" s="283"/>
      <c r="P138" s="283"/>
      <c r="Q138" s="283"/>
      <c r="R138" s="283"/>
      <c r="S138" s="283"/>
      <c r="T138" s="284"/>
      <c r="U138" s="285"/>
      <c r="V138" s="283"/>
      <c r="W138" s="283"/>
      <c r="X138" s="283"/>
      <c r="Y138" s="283"/>
      <c r="Z138" s="283"/>
      <c r="AA138" s="284"/>
      <c r="AB138" s="285"/>
      <c r="AC138" s="283"/>
      <c r="AD138" s="283"/>
      <c r="AE138" s="283"/>
      <c r="AF138" s="283"/>
      <c r="AG138" s="283"/>
      <c r="AH138" s="284"/>
      <c r="AI138" s="421"/>
      <c r="AJ138" s="416"/>
      <c r="AK138" s="165" t="s">
        <v>215</v>
      </c>
      <c r="AL138" s="166">
        <f>X128+AE128+E141+G141+N141+U141</f>
        <v>0</v>
      </c>
    </row>
    <row r="139" spans="3:38" ht="9.9499999999999993" customHeight="1" x14ac:dyDescent="0.2">
      <c r="C139" s="35">
        <v>4</v>
      </c>
      <c r="D139" s="140" t="s">
        <v>58</v>
      </c>
      <c r="E139" s="336">
        <f>SUM(AE120:AI120,AE122:AI125,E133:F133,E135:F138)</f>
        <v>0</v>
      </c>
      <c r="F139" s="337"/>
      <c r="G139" s="298">
        <f>SUM(G133:M133,G135:M138)</f>
        <v>0</v>
      </c>
      <c r="H139" s="299"/>
      <c r="I139" s="299"/>
      <c r="J139" s="299"/>
      <c r="K139" s="299"/>
      <c r="L139" s="299"/>
      <c r="M139" s="300"/>
      <c r="N139" s="298">
        <f>SUM(N133:T133,N135:T138)</f>
        <v>0</v>
      </c>
      <c r="O139" s="299"/>
      <c r="P139" s="299"/>
      <c r="Q139" s="299"/>
      <c r="R139" s="299"/>
      <c r="S139" s="299"/>
      <c r="T139" s="300"/>
      <c r="U139" s="298">
        <f>SUM(U133:AA133,U135:AA138)</f>
        <v>0</v>
      </c>
      <c r="V139" s="299"/>
      <c r="W139" s="299"/>
      <c r="X139" s="299"/>
      <c r="Y139" s="299"/>
      <c r="Z139" s="299"/>
      <c r="AA139" s="300"/>
      <c r="AB139" s="298">
        <f>SUM(AB133:AH133,AB135:AH138)</f>
        <v>0</v>
      </c>
      <c r="AC139" s="299"/>
      <c r="AD139" s="299"/>
      <c r="AE139" s="299"/>
      <c r="AF139" s="299"/>
      <c r="AG139" s="299"/>
      <c r="AH139" s="300"/>
      <c r="AI139" s="421"/>
      <c r="AJ139" s="417"/>
      <c r="AK139" s="165" t="s">
        <v>170</v>
      </c>
      <c r="AL139" s="166"/>
    </row>
    <row r="140" spans="3:38" ht="9.9499999999999993" customHeight="1" x14ac:dyDescent="0.2">
      <c r="C140" s="137"/>
      <c r="D140" s="138" t="s">
        <v>163</v>
      </c>
      <c r="E140" s="290">
        <f>E139-E141-$B$38</f>
        <v>-40</v>
      </c>
      <c r="F140" s="291"/>
      <c r="G140" s="269">
        <f>G139-G141-$B$38</f>
        <v>-40</v>
      </c>
      <c r="H140" s="270"/>
      <c r="I140" s="270"/>
      <c r="J140" s="270"/>
      <c r="K140" s="270"/>
      <c r="L140" s="270"/>
      <c r="M140" s="271"/>
      <c r="N140" s="269">
        <f>N139-N141-$B$38</f>
        <v>-40</v>
      </c>
      <c r="O140" s="270"/>
      <c r="P140" s="270"/>
      <c r="Q140" s="270"/>
      <c r="R140" s="270"/>
      <c r="S140" s="270"/>
      <c r="T140" s="271"/>
      <c r="U140" s="269">
        <f>U139-U141-$B$38</f>
        <v>-40</v>
      </c>
      <c r="V140" s="270"/>
      <c r="W140" s="270"/>
      <c r="X140" s="270"/>
      <c r="Y140" s="270"/>
      <c r="Z140" s="270"/>
      <c r="AA140" s="271"/>
      <c r="AB140" s="269">
        <f>AB139-AB141-$B$38</f>
        <v>-40</v>
      </c>
      <c r="AC140" s="270"/>
      <c r="AD140" s="270"/>
      <c r="AE140" s="270"/>
      <c r="AF140" s="270"/>
      <c r="AG140" s="270"/>
      <c r="AH140" s="271"/>
      <c r="AI140" s="421"/>
      <c r="AJ140" s="418"/>
      <c r="AK140" s="165" t="s">
        <v>171</v>
      </c>
      <c r="AL140" s="166">
        <f>AL135+AL136+AL139</f>
        <v>-1864</v>
      </c>
    </row>
    <row r="141" spans="3:38" ht="9.9499999999999993" customHeight="1" thickBot="1" x14ac:dyDescent="0.25">
      <c r="C141" s="137"/>
      <c r="D141" s="138" t="s">
        <v>164</v>
      </c>
      <c r="E141" s="290">
        <f>IF(E139&gt;$B$39,E139-$B$39,0)</f>
        <v>0</v>
      </c>
      <c r="F141" s="291"/>
      <c r="G141" s="269">
        <f>IF(G139&gt;$B$39,G139-$B$39,0)</f>
        <v>0</v>
      </c>
      <c r="H141" s="270"/>
      <c r="I141" s="270"/>
      <c r="J141" s="270"/>
      <c r="K141" s="270"/>
      <c r="L141" s="270"/>
      <c r="M141" s="271"/>
      <c r="N141" s="269">
        <f>IF(N139&gt;$B$39,N139-$B$39,0)</f>
        <v>0</v>
      </c>
      <c r="O141" s="270"/>
      <c r="P141" s="270"/>
      <c r="Q141" s="270"/>
      <c r="R141" s="270"/>
      <c r="S141" s="270"/>
      <c r="T141" s="271"/>
      <c r="U141" s="269">
        <f>IF(U139&gt;$B$39,U139-$B$39,0)</f>
        <v>0</v>
      </c>
      <c r="V141" s="270"/>
      <c r="W141" s="270"/>
      <c r="X141" s="270"/>
      <c r="Y141" s="270"/>
      <c r="Z141" s="270"/>
      <c r="AA141" s="271"/>
      <c r="AB141" s="269">
        <f>IF(AB139&gt;$B$39,AB139-$B$39,0)</f>
        <v>0</v>
      </c>
      <c r="AC141" s="270"/>
      <c r="AD141" s="270"/>
      <c r="AE141" s="270"/>
      <c r="AF141" s="270"/>
      <c r="AG141" s="270"/>
      <c r="AH141" s="271"/>
      <c r="AI141" s="421"/>
      <c r="AJ141" s="418"/>
      <c r="AK141" s="167" t="s">
        <v>172</v>
      </c>
      <c r="AL141" s="168">
        <f>AL137+AL138</f>
        <v>0</v>
      </c>
    </row>
    <row r="142" spans="3:38" ht="8.4499999999999993" customHeight="1" thickBot="1" x14ac:dyDescent="0.25">
      <c r="C142" s="149">
        <v>5</v>
      </c>
      <c r="D142" s="202" t="s">
        <v>61</v>
      </c>
      <c r="E142" s="206"/>
      <c r="F142" s="208"/>
      <c r="G142" s="206"/>
      <c r="H142" s="207"/>
      <c r="I142" s="207"/>
      <c r="J142" s="207"/>
      <c r="K142" s="207"/>
      <c r="L142" s="207"/>
      <c r="M142" s="208"/>
      <c r="N142" s="206"/>
      <c r="O142" s="207"/>
      <c r="P142" s="207"/>
      <c r="Q142" s="207"/>
      <c r="R142" s="207"/>
      <c r="S142" s="207"/>
      <c r="T142" s="208"/>
      <c r="U142" s="206"/>
      <c r="V142" s="207"/>
      <c r="W142" s="207"/>
      <c r="X142" s="207"/>
      <c r="Y142" s="207"/>
      <c r="Z142" s="207"/>
      <c r="AA142" s="208"/>
      <c r="AB142" s="206"/>
      <c r="AC142" s="207"/>
      <c r="AD142" s="207"/>
      <c r="AE142" s="207"/>
      <c r="AF142" s="207"/>
      <c r="AG142" s="207"/>
      <c r="AH142" s="208"/>
      <c r="AI142" s="422"/>
      <c r="AJ142" s="419"/>
      <c r="AK142" s="276"/>
      <c r="AL142" s="277"/>
    </row>
    <row r="143" spans="3:38" ht="8.1" customHeight="1" thickBot="1" x14ac:dyDescent="0.25">
      <c r="C143" s="386"/>
      <c r="D143" s="426"/>
      <c r="E143" s="426"/>
      <c r="F143" s="426"/>
      <c r="G143" s="426"/>
      <c r="H143" s="426"/>
      <c r="I143" s="426"/>
      <c r="J143" s="426"/>
      <c r="K143" s="426"/>
      <c r="L143" s="426"/>
      <c r="M143" s="426"/>
      <c r="N143" s="426"/>
      <c r="O143" s="426"/>
      <c r="P143" s="426"/>
      <c r="Q143" s="426"/>
      <c r="R143" s="426"/>
      <c r="S143" s="426"/>
      <c r="T143" s="426"/>
      <c r="U143" s="426"/>
      <c r="V143" s="426"/>
      <c r="W143" s="426"/>
      <c r="X143" s="426"/>
      <c r="Y143" s="426"/>
      <c r="Z143" s="426"/>
      <c r="AA143" s="426"/>
      <c r="AB143" s="426"/>
      <c r="AC143" s="426"/>
      <c r="AD143" s="426"/>
      <c r="AE143" s="426"/>
      <c r="AF143" s="426"/>
      <c r="AG143" s="426"/>
      <c r="AH143" s="426"/>
      <c r="AI143" s="426"/>
      <c r="AJ143" s="426"/>
      <c r="AK143" s="426"/>
      <c r="AL143" s="426"/>
    </row>
    <row r="144" spans="3:38" ht="8.4499999999999993" customHeight="1" x14ac:dyDescent="0.2">
      <c r="C144" s="9"/>
      <c r="D144" s="390" t="s">
        <v>51</v>
      </c>
      <c r="E144" s="295" t="s">
        <v>162</v>
      </c>
      <c r="F144" s="296"/>
      <c r="G144" s="296"/>
      <c r="H144" s="296"/>
      <c r="I144" s="296"/>
      <c r="J144" s="296"/>
      <c r="K144" s="297"/>
      <c r="L144" s="295" t="s">
        <v>158</v>
      </c>
      <c r="M144" s="296"/>
      <c r="N144" s="296"/>
      <c r="O144" s="296"/>
      <c r="P144" s="296"/>
      <c r="Q144" s="296"/>
      <c r="R144" s="297"/>
      <c r="S144" s="295" t="s">
        <v>159</v>
      </c>
      <c r="T144" s="296"/>
      <c r="U144" s="296"/>
      <c r="V144" s="296"/>
      <c r="W144" s="296"/>
      <c r="X144" s="296"/>
      <c r="Y144" s="297"/>
      <c r="Z144" s="295" t="s">
        <v>109</v>
      </c>
      <c r="AA144" s="296"/>
      <c r="AB144" s="296"/>
      <c r="AC144" s="296"/>
      <c r="AD144" s="296"/>
      <c r="AE144" s="296"/>
      <c r="AF144" s="297"/>
      <c r="AG144" s="295" t="s">
        <v>110</v>
      </c>
      <c r="AH144" s="296"/>
      <c r="AI144" s="297"/>
      <c r="AJ144" s="411" t="s">
        <v>5</v>
      </c>
      <c r="AK144" s="143" t="s">
        <v>52</v>
      </c>
      <c r="AL144" s="144" t="s">
        <v>53</v>
      </c>
    </row>
    <row r="145" spans="3:39" ht="8.4499999999999993" customHeight="1" thickBot="1" x14ac:dyDescent="0.25">
      <c r="C145" s="9"/>
      <c r="D145" s="391"/>
      <c r="E145" s="95">
        <v>1</v>
      </c>
      <c r="F145" s="132">
        <v>2</v>
      </c>
      <c r="G145" s="132">
        <v>3</v>
      </c>
      <c r="H145" s="132">
        <v>4</v>
      </c>
      <c r="I145" s="132">
        <v>5</v>
      </c>
      <c r="J145" s="132">
        <v>6</v>
      </c>
      <c r="K145" s="133">
        <v>7</v>
      </c>
      <c r="L145" s="95">
        <v>8</v>
      </c>
      <c r="M145" s="132">
        <v>9</v>
      </c>
      <c r="N145" s="132">
        <v>10</v>
      </c>
      <c r="O145" s="132">
        <v>11</v>
      </c>
      <c r="P145" s="132">
        <v>12</v>
      </c>
      <c r="Q145" s="132">
        <v>13</v>
      </c>
      <c r="R145" s="133">
        <v>14</v>
      </c>
      <c r="S145" s="95">
        <v>15</v>
      </c>
      <c r="T145" s="132">
        <v>16</v>
      </c>
      <c r="U145" s="132">
        <v>17</v>
      </c>
      <c r="V145" s="132">
        <v>18</v>
      </c>
      <c r="W145" s="132">
        <v>19</v>
      </c>
      <c r="X145" s="132">
        <v>20</v>
      </c>
      <c r="Y145" s="133">
        <v>21</v>
      </c>
      <c r="Z145" s="95">
        <v>22</v>
      </c>
      <c r="AA145" s="132">
        <v>23</v>
      </c>
      <c r="AB145" s="132">
        <v>24</v>
      </c>
      <c r="AC145" s="132">
        <v>25</v>
      </c>
      <c r="AD145" s="132">
        <v>26</v>
      </c>
      <c r="AE145" s="132">
        <v>27</v>
      </c>
      <c r="AF145" s="133">
        <v>28</v>
      </c>
      <c r="AG145" s="95">
        <v>29</v>
      </c>
      <c r="AH145" s="132">
        <v>30</v>
      </c>
      <c r="AI145" s="133">
        <v>31</v>
      </c>
      <c r="AJ145" s="412"/>
      <c r="AK145" s="194">
        <v>23</v>
      </c>
      <c r="AL145" s="192">
        <f>AK145*8</f>
        <v>184</v>
      </c>
    </row>
    <row r="146" spans="3:39" ht="16.5" x14ac:dyDescent="0.2">
      <c r="C146" s="35">
        <v>1</v>
      </c>
      <c r="D146" s="138" t="s">
        <v>6</v>
      </c>
      <c r="E146" s="196"/>
      <c r="F146" s="197"/>
      <c r="G146" s="197"/>
      <c r="H146" s="197"/>
      <c r="I146" s="197"/>
      <c r="J146" s="198"/>
      <c r="K146" s="199"/>
      <c r="L146" s="196"/>
      <c r="M146" s="197"/>
      <c r="N146" s="197"/>
      <c r="O146" s="197"/>
      <c r="P146" s="197"/>
      <c r="Q146" s="198"/>
      <c r="R146" s="199"/>
      <c r="S146" s="196"/>
      <c r="T146" s="197"/>
      <c r="U146" s="197"/>
      <c r="V146" s="197"/>
      <c r="W146" s="197"/>
      <c r="X146" s="198"/>
      <c r="Y146" s="199"/>
      <c r="Z146" s="196"/>
      <c r="AA146" s="197"/>
      <c r="AB146" s="197"/>
      <c r="AC146" s="197"/>
      <c r="AD146" s="197"/>
      <c r="AE146" s="198"/>
      <c r="AF146" s="199"/>
      <c r="AG146" s="196"/>
      <c r="AH146" s="197"/>
      <c r="AI146" s="200"/>
      <c r="AJ146" s="176">
        <f>SUM(E146:AI146)</f>
        <v>0</v>
      </c>
      <c r="AK146" s="272" t="s">
        <v>231</v>
      </c>
      <c r="AL146" s="274">
        <f>AJ146+AJ148+AJ150</f>
        <v>0</v>
      </c>
    </row>
    <row r="147" spans="3:39" ht="9.9499999999999993" customHeight="1" x14ac:dyDescent="0.2">
      <c r="C147" s="96"/>
      <c r="D147" s="85" t="s">
        <v>107</v>
      </c>
      <c r="E147" s="252"/>
      <c r="F147" s="251"/>
      <c r="G147" s="251"/>
      <c r="H147" s="251"/>
      <c r="I147" s="251"/>
      <c r="J147" s="253"/>
      <c r="K147" s="254"/>
      <c r="L147" s="252"/>
      <c r="M147" s="251"/>
      <c r="N147" s="251"/>
      <c r="O147" s="251"/>
      <c r="P147" s="251"/>
      <c r="Q147" s="253"/>
      <c r="R147" s="254"/>
      <c r="S147" s="252"/>
      <c r="T147" s="251"/>
      <c r="U147" s="251"/>
      <c r="V147" s="251"/>
      <c r="W147" s="251"/>
      <c r="X147" s="253"/>
      <c r="Y147" s="254"/>
      <c r="Z147" s="252"/>
      <c r="AA147" s="251"/>
      <c r="AB147" s="251"/>
      <c r="AC147" s="251"/>
      <c r="AD147" s="251"/>
      <c r="AE147" s="253"/>
      <c r="AF147" s="254"/>
      <c r="AG147" s="252"/>
      <c r="AH147" s="255"/>
      <c r="AI147" s="256"/>
      <c r="AJ147" s="164"/>
      <c r="AK147" s="273"/>
      <c r="AL147" s="275"/>
    </row>
    <row r="148" spans="3:39" ht="9.9499999999999993" customHeight="1" x14ac:dyDescent="0.2">
      <c r="C148" s="425">
        <v>2</v>
      </c>
      <c r="D148" s="383" t="s">
        <v>8</v>
      </c>
      <c r="E148" s="438"/>
      <c r="F148" s="289"/>
      <c r="G148" s="289"/>
      <c r="H148" s="289"/>
      <c r="I148" s="289"/>
      <c r="J148" s="289"/>
      <c r="K148" s="437"/>
      <c r="L148" s="438"/>
      <c r="M148" s="289"/>
      <c r="N148" s="289"/>
      <c r="O148" s="289"/>
      <c r="P148" s="289"/>
      <c r="Q148" s="289"/>
      <c r="R148" s="437"/>
      <c r="S148" s="438"/>
      <c r="T148" s="289"/>
      <c r="U148" s="289"/>
      <c r="V148" s="289"/>
      <c r="W148" s="289"/>
      <c r="X148" s="289"/>
      <c r="Y148" s="437"/>
      <c r="Z148" s="438"/>
      <c r="AA148" s="289"/>
      <c r="AB148" s="289"/>
      <c r="AC148" s="289"/>
      <c r="AD148" s="289"/>
      <c r="AE148" s="289"/>
      <c r="AF148" s="437"/>
      <c r="AG148" s="438"/>
      <c r="AH148" s="289"/>
      <c r="AI148" s="437"/>
      <c r="AJ148" s="415">
        <f>SUM(E148:AI149)</f>
        <v>0</v>
      </c>
      <c r="AK148" s="165" t="s">
        <v>216</v>
      </c>
      <c r="AL148" s="166">
        <f>AL140</f>
        <v>-1864</v>
      </c>
    </row>
    <row r="149" spans="3:39" ht="9.9499999999999993" customHeight="1" x14ac:dyDescent="0.2">
      <c r="C149" s="423"/>
      <c r="D149" s="384"/>
      <c r="E149" s="438"/>
      <c r="F149" s="289"/>
      <c r="G149" s="289"/>
      <c r="H149" s="289"/>
      <c r="I149" s="289"/>
      <c r="J149" s="289"/>
      <c r="K149" s="437"/>
      <c r="L149" s="438"/>
      <c r="M149" s="289"/>
      <c r="N149" s="289"/>
      <c r="O149" s="289"/>
      <c r="P149" s="289"/>
      <c r="Q149" s="289"/>
      <c r="R149" s="437"/>
      <c r="S149" s="438"/>
      <c r="T149" s="289"/>
      <c r="U149" s="289"/>
      <c r="V149" s="289"/>
      <c r="W149" s="289"/>
      <c r="X149" s="289"/>
      <c r="Y149" s="437"/>
      <c r="Z149" s="438"/>
      <c r="AA149" s="289"/>
      <c r="AB149" s="289"/>
      <c r="AC149" s="289"/>
      <c r="AD149" s="289"/>
      <c r="AE149" s="289"/>
      <c r="AF149" s="437"/>
      <c r="AG149" s="438"/>
      <c r="AH149" s="289"/>
      <c r="AI149" s="437"/>
      <c r="AJ149" s="439"/>
      <c r="AK149" s="165" t="s">
        <v>217</v>
      </c>
      <c r="AL149" s="166">
        <f>AB140+E153+L153+S153</f>
        <v>-160</v>
      </c>
      <c r="AM149" s="261" t="s">
        <v>240</v>
      </c>
    </row>
    <row r="150" spans="3:39" ht="9.9499999999999993" customHeight="1" x14ac:dyDescent="0.2">
      <c r="C150" s="425">
        <v>3</v>
      </c>
      <c r="D150" s="383" t="s">
        <v>10</v>
      </c>
      <c r="E150" s="438"/>
      <c r="F150" s="289"/>
      <c r="G150" s="289"/>
      <c r="H150" s="289"/>
      <c r="I150" s="289"/>
      <c r="J150" s="289"/>
      <c r="K150" s="437"/>
      <c r="L150" s="438"/>
      <c r="M150" s="289"/>
      <c r="N150" s="289"/>
      <c r="O150" s="289"/>
      <c r="P150" s="289"/>
      <c r="Q150" s="289"/>
      <c r="R150" s="437"/>
      <c r="S150" s="438"/>
      <c r="T150" s="289"/>
      <c r="U150" s="289"/>
      <c r="V150" s="289"/>
      <c r="W150" s="289"/>
      <c r="X150" s="289"/>
      <c r="Y150" s="437"/>
      <c r="Z150" s="438"/>
      <c r="AA150" s="289"/>
      <c r="AB150" s="289"/>
      <c r="AC150" s="289"/>
      <c r="AD150" s="289"/>
      <c r="AE150" s="289"/>
      <c r="AF150" s="437"/>
      <c r="AG150" s="438"/>
      <c r="AH150" s="289"/>
      <c r="AI150" s="440"/>
      <c r="AJ150" s="415">
        <f>SUM(E150:AI151)</f>
        <v>0</v>
      </c>
      <c r="AK150" s="165" t="s">
        <v>218</v>
      </c>
      <c r="AL150" s="166">
        <f>AL141</f>
        <v>0</v>
      </c>
      <c r="AM150" s="261"/>
    </row>
    <row r="151" spans="3:39" ht="9.9499999999999993" customHeight="1" x14ac:dyDescent="0.2">
      <c r="C151" s="423"/>
      <c r="D151" s="384"/>
      <c r="E151" s="438"/>
      <c r="F151" s="289"/>
      <c r="G151" s="289"/>
      <c r="H151" s="289"/>
      <c r="I151" s="289"/>
      <c r="J151" s="289"/>
      <c r="K151" s="437"/>
      <c r="L151" s="438"/>
      <c r="M151" s="289"/>
      <c r="N151" s="289"/>
      <c r="O151" s="289"/>
      <c r="P151" s="289"/>
      <c r="Q151" s="289"/>
      <c r="R151" s="437"/>
      <c r="S151" s="438"/>
      <c r="T151" s="289"/>
      <c r="U151" s="289"/>
      <c r="V151" s="289"/>
      <c r="W151" s="289"/>
      <c r="X151" s="289"/>
      <c r="Y151" s="437"/>
      <c r="Z151" s="438"/>
      <c r="AA151" s="289"/>
      <c r="AB151" s="289"/>
      <c r="AC151" s="289"/>
      <c r="AD151" s="289"/>
      <c r="AE151" s="289"/>
      <c r="AF151" s="437"/>
      <c r="AG151" s="438"/>
      <c r="AH151" s="289"/>
      <c r="AI151" s="440"/>
      <c r="AJ151" s="439"/>
      <c r="AK151" s="165" t="s">
        <v>219</v>
      </c>
      <c r="AL151" s="166">
        <f>AB141+E154+L154+S154</f>
        <v>0</v>
      </c>
      <c r="AM151" s="261" t="s">
        <v>240</v>
      </c>
    </row>
    <row r="152" spans="3:39" ht="9.9499999999999993" customHeight="1" x14ac:dyDescent="0.2">
      <c r="C152" s="35">
        <v>4</v>
      </c>
      <c r="D152" s="140" t="s">
        <v>58</v>
      </c>
      <c r="E152" s="298">
        <f>SUM(E146:K146,E148:K151)</f>
        <v>0</v>
      </c>
      <c r="F152" s="299"/>
      <c r="G152" s="299"/>
      <c r="H152" s="299"/>
      <c r="I152" s="299"/>
      <c r="J152" s="299"/>
      <c r="K152" s="300"/>
      <c r="L152" s="298">
        <f>SUM(L146:R146,L148:R151)</f>
        <v>0</v>
      </c>
      <c r="M152" s="299"/>
      <c r="N152" s="299"/>
      <c r="O152" s="299"/>
      <c r="P152" s="299"/>
      <c r="Q152" s="299"/>
      <c r="R152" s="300"/>
      <c r="S152" s="298">
        <f>SUM(S146:Y146,S148:Y151)</f>
        <v>0</v>
      </c>
      <c r="T152" s="299"/>
      <c r="U152" s="299"/>
      <c r="V152" s="299"/>
      <c r="W152" s="299"/>
      <c r="X152" s="299"/>
      <c r="Y152" s="300"/>
      <c r="Z152" s="298">
        <f>SUM(Z146:AF146,Z148:AF151)</f>
        <v>0</v>
      </c>
      <c r="AA152" s="299"/>
      <c r="AB152" s="299"/>
      <c r="AC152" s="299"/>
      <c r="AD152" s="299"/>
      <c r="AE152" s="299"/>
      <c r="AF152" s="300"/>
      <c r="AG152" s="298">
        <f>SUM(AG146:AI146,AG148:AI151)</f>
        <v>0</v>
      </c>
      <c r="AH152" s="299"/>
      <c r="AI152" s="300"/>
      <c r="AJ152" s="280"/>
      <c r="AK152" s="165" t="s">
        <v>170</v>
      </c>
      <c r="AL152" s="166"/>
      <c r="AM152" s="261"/>
    </row>
    <row r="153" spans="3:39" ht="9.9499999999999993" customHeight="1" x14ac:dyDescent="0.2">
      <c r="C153" s="137"/>
      <c r="D153" s="138" t="s">
        <v>163</v>
      </c>
      <c r="E153" s="269">
        <f>E152-E154-$B$38</f>
        <v>-40</v>
      </c>
      <c r="F153" s="270"/>
      <c r="G153" s="270"/>
      <c r="H153" s="270"/>
      <c r="I153" s="270"/>
      <c r="J153" s="270"/>
      <c r="K153" s="271"/>
      <c r="L153" s="269">
        <f>L152-L154-$B$38</f>
        <v>-40</v>
      </c>
      <c r="M153" s="270"/>
      <c r="N153" s="270"/>
      <c r="O153" s="270"/>
      <c r="P153" s="270"/>
      <c r="Q153" s="270"/>
      <c r="R153" s="271"/>
      <c r="S153" s="269">
        <f>S152-S154-$B$38</f>
        <v>-40</v>
      </c>
      <c r="T153" s="270"/>
      <c r="U153" s="270"/>
      <c r="V153" s="270"/>
      <c r="W153" s="270"/>
      <c r="X153" s="270"/>
      <c r="Y153" s="271"/>
      <c r="Z153" s="269">
        <f>Z152-Z154-$B$38</f>
        <v>-40</v>
      </c>
      <c r="AA153" s="270"/>
      <c r="AB153" s="270"/>
      <c r="AC153" s="270"/>
      <c r="AD153" s="270"/>
      <c r="AE153" s="270"/>
      <c r="AF153" s="271"/>
      <c r="AG153" s="269">
        <f>AG152-AG154-24</f>
        <v>-24</v>
      </c>
      <c r="AH153" s="270"/>
      <c r="AI153" s="271"/>
      <c r="AJ153" s="281"/>
      <c r="AK153" s="165" t="s">
        <v>195</v>
      </c>
      <c r="AL153" s="166"/>
      <c r="AM153" s="185" t="s">
        <v>241</v>
      </c>
    </row>
    <row r="154" spans="3:39" ht="9.9499999999999993" customHeight="1" x14ac:dyDescent="0.2">
      <c r="C154" s="137"/>
      <c r="D154" s="138" t="s">
        <v>164</v>
      </c>
      <c r="E154" s="269">
        <f>IF(E152&gt;$B$39,E152-$B$39,0)</f>
        <v>0</v>
      </c>
      <c r="F154" s="270"/>
      <c r="G154" s="270"/>
      <c r="H154" s="270"/>
      <c r="I154" s="270"/>
      <c r="J154" s="270"/>
      <c r="K154" s="271"/>
      <c r="L154" s="269">
        <f>IF(L152&gt;$B$39,L152-$B$39,0)</f>
        <v>0</v>
      </c>
      <c r="M154" s="270"/>
      <c r="N154" s="270"/>
      <c r="O154" s="270"/>
      <c r="P154" s="270"/>
      <c r="Q154" s="270"/>
      <c r="R154" s="271"/>
      <c r="S154" s="269">
        <f>IF(S152&gt;$B$39,S152-$B$39,0)</f>
        <v>0</v>
      </c>
      <c r="T154" s="270"/>
      <c r="U154" s="270"/>
      <c r="V154" s="270"/>
      <c r="W154" s="270"/>
      <c r="X154" s="270"/>
      <c r="Y154" s="271"/>
      <c r="Z154" s="269">
        <f>IF(Z152&gt;$B$39,Z152-$B$39,0)</f>
        <v>0</v>
      </c>
      <c r="AA154" s="270"/>
      <c r="AB154" s="270"/>
      <c r="AC154" s="270"/>
      <c r="AD154" s="270"/>
      <c r="AE154" s="270"/>
      <c r="AF154" s="271"/>
      <c r="AG154" s="269">
        <f>IF(AG152-24&lt;5,0,AG152-29)</f>
        <v>0</v>
      </c>
      <c r="AH154" s="270"/>
      <c r="AI154" s="271"/>
      <c r="AJ154" s="281"/>
      <c r="AK154" s="165" t="s">
        <v>171</v>
      </c>
      <c r="AL154" s="166">
        <f>AL148+AL149+AL152</f>
        <v>-2024</v>
      </c>
    </row>
    <row r="155" spans="3:39" ht="8.4499999999999993" customHeight="1" thickBot="1" x14ac:dyDescent="0.25">
      <c r="C155" s="149">
        <v>5</v>
      </c>
      <c r="D155" s="146" t="s">
        <v>61</v>
      </c>
      <c r="E155" s="214"/>
      <c r="F155" s="215"/>
      <c r="G155" s="215"/>
      <c r="H155" s="215"/>
      <c r="I155" s="215"/>
      <c r="J155" s="215"/>
      <c r="K155" s="216"/>
      <c r="L155" s="214"/>
      <c r="M155" s="215"/>
      <c r="N155" s="215"/>
      <c r="O155" s="215"/>
      <c r="P155" s="215"/>
      <c r="Q155" s="215"/>
      <c r="R155" s="216"/>
      <c r="S155" s="214"/>
      <c r="T155" s="215"/>
      <c r="U155" s="215"/>
      <c r="V155" s="215"/>
      <c r="W155" s="215"/>
      <c r="X155" s="215"/>
      <c r="Y155" s="216"/>
      <c r="Z155" s="214"/>
      <c r="AA155" s="215"/>
      <c r="AB155" s="215"/>
      <c r="AC155" s="215"/>
      <c r="AD155" s="215"/>
      <c r="AE155" s="215"/>
      <c r="AF155" s="216"/>
      <c r="AG155" s="214"/>
      <c r="AH155" s="215"/>
      <c r="AI155" s="216"/>
      <c r="AJ155" s="281"/>
      <c r="AK155" s="167" t="s">
        <v>172</v>
      </c>
      <c r="AL155" s="182">
        <f>AL150+AL151+AL153</f>
        <v>0</v>
      </c>
    </row>
    <row r="156" spans="3:39" ht="17.100000000000001" customHeight="1" x14ac:dyDescent="0.2">
      <c r="C156" s="11">
        <v>6</v>
      </c>
      <c r="D156" s="286" t="s">
        <v>238</v>
      </c>
      <c r="E156" s="287"/>
      <c r="F156" s="287"/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  <c r="X156" s="287"/>
      <c r="Y156" s="287"/>
      <c r="Z156" s="287"/>
      <c r="AA156" s="287"/>
      <c r="AB156" s="287"/>
      <c r="AC156" s="287"/>
      <c r="AD156" s="287"/>
      <c r="AE156" s="287"/>
      <c r="AF156" s="287"/>
      <c r="AG156" s="287"/>
      <c r="AH156" s="287"/>
      <c r="AI156" s="288"/>
      <c r="AJ156" s="282"/>
      <c r="AK156" s="278"/>
      <c r="AL156" s="279"/>
    </row>
  </sheetData>
  <sheetProtection selectLockedCells="1"/>
  <mergeCells count="1136">
    <mergeCell ref="AJ148:AJ149"/>
    <mergeCell ref="AE148:AE149"/>
    <mergeCell ref="I150:I151"/>
    <mergeCell ref="J150:J151"/>
    <mergeCell ref="K150:K151"/>
    <mergeCell ref="L150:L151"/>
    <mergeCell ref="Q150:Q151"/>
    <mergeCell ref="R150:R151"/>
    <mergeCell ref="E144:K144"/>
    <mergeCell ref="Q85:Q86"/>
    <mergeCell ref="R85:R86"/>
    <mergeCell ref="S85:S86"/>
    <mergeCell ref="T85:T86"/>
    <mergeCell ref="AE83:AE84"/>
    <mergeCell ref="AI96:AI97"/>
    <mergeCell ref="AI98:AI99"/>
    <mergeCell ref="G124:G125"/>
    <mergeCell ref="H124:H125"/>
    <mergeCell ref="K72:K73"/>
    <mergeCell ref="L72:L73"/>
    <mergeCell ref="AI150:AI151"/>
    <mergeCell ref="AE127:AI127"/>
    <mergeCell ref="AE128:AI128"/>
    <mergeCell ref="L135:L136"/>
    <mergeCell ref="M135:M136"/>
    <mergeCell ref="A44:B46"/>
    <mergeCell ref="C150:C151"/>
    <mergeCell ref="D150:D151"/>
    <mergeCell ref="E150:E151"/>
    <mergeCell ref="F150:F151"/>
    <mergeCell ref="G150:G151"/>
    <mergeCell ref="AF148:AF149"/>
    <mergeCell ref="AG148:AG149"/>
    <mergeCell ref="AH148:AH149"/>
    <mergeCell ref="AD148:AD149"/>
    <mergeCell ref="T148:T149"/>
    <mergeCell ref="M72:M73"/>
    <mergeCell ref="N72:N73"/>
    <mergeCell ref="O72:O73"/>
    <mergeCell ref="P72:P73"/>
    <mergeCell ref="T72:T73"/>
    <mergeCell ref="M109:M110"/>
    <mergeCell ref="P111:P112"/>
    <mergeCell ref="AF150:AF151"/>
    <mergeCell ref="AG150:AG151"/>
    <mergeCell ref="AH150:AH151"/>
    <mergeCell ref="AJ150:AJ151"/>
    <mergeCell ref="Z150:Z151"/>
    <mergeCell ref="AA150:AA151"/>
    <mergeCell ref="AB150:AB151"/>
    <mergeCell ref="AC150:AC151"/>
    <mergeCell ref="AD150:AD151"/>
    <mergeCell ref="AE150:AE151"/>
    <mergeCell ref="T150:T151"/>
    <mergeCell ref="U150:U151"/>
    <mergeCell ref="V150:V151"/>
    <mergeCell ref="U124:U125"/>
    <mergeCell ref="V124:V125"/>
    <mergeCell ref="Q137:Q138"/>
    <mergeCell ref="AH109:AH110"/>
    <mergeCell ref="AH111:AH112"/>
    <mergeCell ref="S150:S151"/>
    <mergeCell ref="M124:M125"/>
    <mergeCell ref="G141:M141"/>
    <mergeCell ref="N141:T141"/>
    <mergeCell ref="U141:AA141"/>
    <mergeCell ref="Q148:Q149"/>
    <mergeCell ref="AI148:AI149"/>
    <mergeCell ref="C148:C149"/>
    <mergeCell ref="D148:D149"/>
    <mergeCell ref="E148:E149"/>
    <mergeCell ref="F148:F149"/>
    <mergeCell ref="AJ139:AJ142"/>
    <mergeCell ref="L144:R144"/>
    <mergeCell ref="C143:AL143"/>
    <mergeCell ref="E141:F141"/>
    <mergeCell ref="AI133:AI142"/>
    <mergeCell ref="N46:N47"/>
    <mergeCell ref="G148:G149"/>
    <mergeCell ref="T83:T84"/>
    <mergeCell ref="U83:U84"/>
    <mergeCell ref="V83:V84"/>
    <mergeCell ref="W83:W84"/>
    <mergeCell ref="X83:X84"/>
    <mergeCell ref="P83:P84"/>
    <mergeCell ref="Q83:Q84"/>
    <mergeCell ref="N83:N84"/>
    <mergeCell ref="O83:O84"/>
    <mergeCell ref="M85:M86"/>
    <mergeCell ref="N85:N86"/>
    <mergeCell ref="W85:W86"/>
    <mergeCell ref="AC83:AC84"/>
    <mergeCell ref="AD83:AD84"/>
    <mergeCell ref="Z85:Z86"/>
    <mergeCell ref="Z148:Z149"/>
    <mergeCell ref="AA148:AA149"/>
    <mergeCell ref="AB148:AB149"/>
    <mergeCell ref="AC148:AC149"/>
    <mergeCell ref="K135:K136"/>
    <mergeCell ref="I135:I136"/>
    <mergeCell ref="J135:J136"/>
    <mergeCell ref="E124:E125"/>
    <mergeCell ref="F124:F125"/>
    <mergeCell ref="H150:H151"/>
    <mergeCell ref="M150:M151"/>
    <mergeCell ref="W150:W151"/>
    <mergeCell ref="X150:X151"/>
    <mergeCell ref="Y150:Y151"/>
    <mergeCell ref="N150:N151"/>
    <mergeCell ref="D144:D145"/>
    <mergeCell ref="AJ144:AJ145"/>
    <mergeCell ref="S144:Y144"/>
    <mergeCell ref="Z144:AF144"/>
    <mergeCell ref="AG144:AI144"/>
    <mergeCell ref="R148:R149"/>
    <mergeCell ref="S148:S149"/>
    <mergeCell ref="H148:H149"/>
    <mergeCell ref="I148:I149"/>
    <mergeCell ref="J148:J149"/>
    <mergeCell ref="K148:K149"/>
    <mergeCell ref="L148:L149"/>
    <mergeCell ref="M148:M149"/>
    <mergeCell ref="U148:U149"/>
    <mergeCell ref="V148:V149"/>
    <mergeCell ref="W148:W149"/>
    <mergeCell ref="X148:X149"/>
    <mergeCell ref="Y148:Y149"/>
    <mergeCell ref="N148:N149"/>
    <mergeCell ref="O148:O149"/>
    <mergeCell ref="P148:P149"/>
    <mergeCell ref="AE126:AI126"/>
    <mergeCell ref="N124:N125"/>
    <mergeCell ref="O124:O125"/>
    <mergeCell ref="AI131:AI132"/>
    <mergeCell ref="R124:R125"/>
    <mergeCell ref="AJ126:AJ129"/>
    <mergeCell ref="Z135:Z136"/>
    <mergeCell ref="AA135:AA136"/>
    <mergeCell ref="AB135:AB136"/>
    <mergeCell ref="AC135:AC136"/>
    <mergeCell ref="AD135:AD136"/>
    <mergeCell ref="AE135:AE136"/>
    <mergeCell ref="T135:T136"/>
    <mergeCell ref="Q127:W127"/>
    <mergeCell ref="Q128:W128"/>
    <mergeCell ref="X127:AD127"/>
    <mergeCell ref="X128:AD128"/>
    <mergeCell ref="AF124:AF125"/>
    <mergeCell ref="T124:T125"/>
    <mergeCell ref="I124:I125"/>
    <mergeCell ref="J124:J125"/>
    <mergeCell ref="C135:C136"/>
    <mergeCell ref="D135:D136"/>
    <mergeCell ref="E135:E136"/>
    <mergeCell ref="F135:F136"/>
    <mergeCell ref="G135:G136"/>
    <mergeCell ref="H135:H136"/>
    <mergeCell ref="U135:U136"/>
    <mergeCell ref="V135:V136"/>
    <mergeCell ref="W135:W136"/>
    <mergeCell ref="C130:AL130"/>
    <mergeCell ref="AH124:AH125"/>
    <mergeCell ref="W124:W125"/>
    <mergeCell ref="X124:X125"/>
    <mergeCell ref="Y124:Y125"/>
    <mergeCell ref="Z124:Z125"/>
    <mergeCell ref="AA124:AA125"/>
    <mergeCell ref="AB124:AB125"/>
    <mergeCell ref="Q124:Q125"/>
    <mergeCell ref="E127:I127"/>
    <mergeCell ref="E128:I128"/>
    <mergeCell ref="J127:P127"/>
    <mergeCell ref="J128:P128"/>
    <mergeCell ref="D131:D132"/>
    <mergeCell ref="AJ131:AJ132"/>
    <mergeCell ref="L124:L125"/>
    <mergeCell ref="AI124:AI125"/>
    <mergeCell ref="E126:I126"/>
    <mergeCell ref="J126:P126"/>
    <mergeCell ref="Q126:W126"/>
    <mergeCell ref="X126:AD126"/>
    <mergeCell ref="K122:K123"/>
    <mergeCell ref="D118:D119"/>
    <mergeCell ref="AJ118:AJ119"/>
    <mergeCell ref="AG122:AG123"/>
    <mergeCell ref="AH122:AH123"/>
    <mergeCell ref="AJ122:AJ123"/>
    <mergeCell ref="AB122:AB123"/>
    <mergeCell ref="S124:S125"/>
    <mergeCell ref="S135:S136"/>
    <mergeCell ref="P124:P125"/>
    <mergeCell ref="N135:N136"/>
    <mergeCell ref="O135:O136"/>
    <mergeCell ref="AJ137:AJ138"/>
    <mergeCell ref="V137:V138"/>
    <mergeCell ref="C137:C138"/>
    <mergeCell ref="D137:D138"/>
    <mergeCell ref="E137:E138"/>
    <mergeCell ref="F137:F138"/>
    <mergeCell ref="G137:G138"/>
    <mergeCell ref="H137:H138"/>
    <mergeCell ref="I137:I138"/>
    <mergeCell ref="J137:J138"/>
    <mergeCell ref="AF135:AF136"/>
    <mergeCell ref="AG135:AG136"/>
    <mergeCell ref="AJ135:AJ136"/>
    <mergeCell ref="S137:S138"/>
    <mergeCell ref="T137:T138"/>
    <mergeCell ref="U137:U138"/>
    <mergeCell ref="C124:C125"/>
    <mergeCell ref="D124:D125"/>
    <mergeCell ref="AJ124:AJ125"/>
    <mergeCell ref="K124:K125"/>
    <mergeCell ref="C117:AL117"/>
    <mergeCell ref="AJ113:AJ116"/>
    <mergeCell ref="L122:L123"/>
    <mergeCell ref="M122:M123"/>
    <mergeCell ref="C122:C123"/>
    <mergeCell ref="D122:D123"/>
    <mergeCell ref="E122:E123"/>
    <mergeCell ref="F122:F123"/>
    <mergeCell ref="G122:G123"/>
    <mergeCell ref="Z122:Z123"/>
    <mergeCell ref="AA122:AA123"/>
    <mergeCell ref="AC122:AC123"/>
    <mergeCell ref="AD122:AD123"/>
    <mergeCell ref="AE122:AE123"/>
    <mergeCell ref="T122:T123"/>
    <mergeCell ref="U122:U123"/>
    <mergeCell ref="V122:V123"/>
    <mergeCell ref="W122:W123"/>
    <mergeCell ref="X122:X123"/>
    <mergeCell ref="Y122:Y123"/>
    <mergeCell ref="AI122:AI123"/>
    <mergeCell ref="AI107:AI116"/>
    <mergeCell ref="AD109:AD110"/>
    <mergeCell ref="AE109:AE110"/>
    <mergeCell ref="T109:T110"/>
    <mergeCell ref="M111:M112"/>
    <mergeCell ref="N111:N112"/>
    <mergeCell ref="AJ111:AJ112"/>
    <mergeCell ref="C111:C112"/>
    <mergeCell ref="D111:D112"/>
    <mergeCell ref="AF122:AF123"/>
    <mergeCell ref="N122:N123"/>
    <mergeCell ref="E111:E112"/>
    <mergeCell ref="F111:F112"/>
    <mergeCell ref="G111:G112"/>
    <mergeCell ref="H111:H112"/>
    <mergeCell ref="AF111:AF112"/>
    <mergeCell ref="AG111:AG112"/>
    <mergeCell ref="W111:W112"/>
    <mergeCell ref="X111:X112"/>
    <mergeCell ref="Y111:Y112"/>
    <mergeCell ref="Z111:Z112"/>
    <mergeCell ref="AA111:AA112"/>
    <mergeCell ref="AB111:AB112"/>
    <mergeCell ref="Q111:Q112"/>
    <mergeCell ref="R111:R112"/>
    <mergeCell ref="O111:O112"/>
    <mergeCell ref="S111:S112"/>
    <mergeCell ref="V98:V99"/>
    <mergeCell ref="U98:U99"/>
    <mergeCell ref="E100:G100"/>
    <mergeCell ref="Z98:Z99"/>
    <mergeCell ref="AA98:AA99"/>
    <mergeCell ref="AB98:AB99"/>
    <mergeCell ref="Q98:Q99"/>
    <mergeCell ref="R98:R99"/>
    <mergeCell ref="S98:S99"/>
    <mergeCell ref="T98:T99"/>
    <mergeCell ref="AI105:AI106"/>
    <mergeCell ref="C109:C110"/>
    <mergeCell ref="D109:D110"/>
    <mergeCell ref="E109:E110"/>
    <mergeCell ref="F109:F110"/>
    <mergeCell ref="G109:G110"/>
    <mergeCell ref="D105:D106"/>
    <mergeCell ref="AJ105:AJ106"/>
    <mergeCell ref="U109:U110"/>
    <mergeCell ref="V109:V110"/>
    <mergeCell ref="W109:W110"/>
    <mergeCell ref="X109:X110"/>
    <mergeCell ref="Y109:Y110"/>
    <mergeCell ref="N109:N110"/>
    <mergeCell ref="O109:O110"/>
    <mergeCell ref="P109:P110"/>
    <mergeCell ref="Q109:Q110"/>
    <mergeCell ref="R109:R110"/>
    <mergeCell ref="S109:S110"/>
    <mergeCell ref="H109:H110"/>
    <mergeCell ref="I109:I110"/>
    <mergeCell ref="J109:J110"/>
    <mergeCell ref="K109:K110"/>
    <mergeCell ref="L109:L110"/>
    <mergeCell ref="AF109:AF110"/>
    <mergeCell ref="AG109:AG110"/>
    <mergeCell ref="AJ109:AJ110"/>
    <mergeCell ref="Z109:Z110"/>
    <mergeCell ref="AA109:AA110"/>
    <mergeCell ref="AB109:AB110"/>
    <mergeCell ref="AC109:AC110"/>
    <mergeCell ref="AJ96:AJ97"/>
    <mergeCell ref="AA85:AA86"/>
    <mergeCell ref="AB85:AB86"/>
    <mergeCell ref="AC85:AC86"/>
    <mergeCell ref="AD85:AD86"/>
    <mergeCell ref="C91:AL91"/>
    <mergeCell ref="D92:D93"/>
    <mergeCell ref="AJ92:AJ93"/>
    <mergeCell ref="E92:G92"/>
    <mergeCell ref="C104:AL104"/>
    <mergeCell ref="AJ98:AJ99"/>
    <mergeCell ref="L96:L97"/>
    <mergeCell ref="M96:M97"/>
    <mergeCell ref="E96:E97"/>
    <mergeCell ref="F96:F97"/>
    <mergeCell ref="G96:G97"/>
    <mergeCell ref="H96:H97"/>
    <mergeCell ref="K98:K99"/>
    <mergeCell ref="L98:L99"/>
    <mergeCell ref="M98:M99"/>
    <mergeCell ref="N98:N99"/>
    <mergeCell ref="O98:O99"/>
    <mergeCell ref="P98:P99"/>
    <mergeCell ref="C98:C99"/>
    <mergeCell ref="D98:D99"/>
    <mergeCell ref="E98:E99"/>
    <mergeCell ref="F98:F99"/>
    <mergeCell ref="G98:G99"/>
    <mergeCell ref="H98:H99"/>
    <mergeCell ref="AJ100:AJ103"/>
    <mergeCell ref="AC98:AC99"/>
    <mergeCell ref="AD98:AD99"/>
    <mergeCell ref="C96:C97"/>
    <mergeCell ref="D96:D97"/>
    <mergeCell ref="AD96:AD97"/>
    <mergeCell ref="AE96:AE97"/>
    <mergeCell ref="T96:T97"/>
    <mergeCell ref="U96:U97"/>
    <mergeCell ref="X96:X97"/>
    <mergeCell ref="Y96:Y97"/>
    <mergeCell ref="N96:N97"/>
    <mergeCell ref="O96:O97"/>
    <mergeCell ref="P96:P97"/>
    <mergeCell ref="Q96:Q97"/>
    <mergeCell ref="R96:R97"/>
    <mergeCell ref="S96:S97"/>
    <mergeCell ref="I96:I97"/>
    <mergeCell ref="J96:J97"/>
    <mergeCell ref="K96:K97"/>
    <mergeCell ref="AA96:AA97"/>
    <mergeCell ref="C83:C84"/>
    <mergeCell ref="D83:D84"/>
    <mergeCell ref="E83:E84"/>
    <mergeCell ref="F83:F84"/>
    <mergeCell ref="C85:C86"/>
    <mergeCell ref="D85:D86"/>
    <mergeCell ref="E85:E86"/>
    <mergeCell ref="F85:F86"/>
    <mergeCell ref="G85:G86"/>
    <mergeCell ref="H85:H86"/>
    <mergeCell ref="I85:I86"/>
    <mergeCell ref="J85:J86"/>
    <mergeCell ref="AF83:AF84"/>
    <mergeCell ref="AG83:AG84"/>
    <mergeCell ref="AH83:AH84"/>
    <mergeCell ref="AJ83:AJ84"/>
    <mergeCell ref="Z83:Z84"/>
    <mergeCell ref="AA83:AA84"/>
    <mergeCell ref="AB83:AB84"/>
    <mergeCell ref="H83:H84"/>
    <mergeCell ref="I83:I84"/>
    <mergeCell ref="J83:J84"/>
    <mergeCell ref="K83:K84"/>
    <mergeCell ref="L83:L84"/>
    <mergeCell ref="M83:M84"/>
    <mergeCell ref="R83:R84"/>
    <mergeCell ref="AJ85:AJ86"/>
    <mergeCell ref="N70:N71"/>
    <mergeCell ref="AJ79:AJ80"/>
    <mergeCell ref="C78:AL78"/>
    <mergeCell ref="D79:D80"/>
    <mergeCell ref="AJ74:AJ77"/>
    <mergeCell ref="AC72:AC73"/>
    <mergeCell ref="AD72:AD73"/>
    <mergeCell ref="AE72:AE73"/>
    <mergeCell ref="AF72:AF73"/>
    <mergeCell ref="AG72:AG73"/>
    <mergeCell ref="W72:W73"/>
    <mergeCell ref="X72:X73"/>
    <mergeCell ref="Y72:Y73"/>
    <mergeCell ref="Z72:Z73"/>
    <mergeCell ref="AA72:AA73"/>
    <mergeCell ref="U72:U73"/>
    <mergeCell ref="V72:V73"/>
    <mergeCell ref="AJ72:AJ73"/>
    <mergeCell ref="AI68:AI77"/>
    <mergeCell ref="AH70:AH71"/>
    <mergeCell ref="AH72:AH73"/>
    <mergeCell ref="AK68:AK69"/>
    <mergeCell ref="AL68:AL69"/>
    <mergeCell ref="C70:C71"/>
    <mergeCell ref="D70:D71"/>
    <mergeCell ref="E70:E71"/>
    <mergeCell ref="F70:F71"/>
    <mergeCell ref="G70:G71"/>
    <mergeCell ref="H70:H71"/>
    <mergeCell ref="O70:O71"/>
    <mergeCell ref="P70:P71"/>
    <mergeCell ref="Q70:Q71"/>
    <mergeCell ref="C59:C60"/>
    <mergeCell ref="C65:AL65"/>
    <mergeCell ref="D66:D67"/>
    <mergeCell ref="AJ66:AJ67"/>
    <mergeCell ref="C72:C73"/>
    <mergeCell ref="D72:D73"/>
    <mergeCell ref="E72:E73"/>
    <mergeCell ref="F72:F73"/>
    <mergeCell ref="G72:G73"/>
    <mergeCell ref="H72:H73"/>
    <mergeCell ref="I72:I73"/>
    <mergeCell ref="J72:J73"/>
    <mergeCell ref="AF70:AF71"/>
    <mergeCell ref="AG70:AG71"/>
    <mergeCell ref="I70:I71"/>
    <mergeCell ref="J70:J71"/>
    <mergeCell ref="K70:K71"/>
    <mergeCell ref="L70:L71"/>
    <mergeCell ref="M70:M71"/>
    <mergeCell ref="AB72:AB73"/>
    <mergeCell ref="Q72:Q73"/>
    <mergeCell ref="R72:R73"/>
    <mergeCell ref="S72:S73"/>
    <mergeCell ref="AI66:AI67"/>
    <mergeCell ref="AD70:AD71"/>
    <mergeCell ref="AE70:AE71"/>
    <mergeCell ref="T70:T71"/>
    <mergeCell ref="U70:U71"/>
    <mergeCell ref="V70:V71"/>
    <mergeCell ref="W70:W71"/>
    <mergeCell ref="X70:X71"/>
    <mergeCell ref="Y70:Y71"/>
    <mergeCell ref="R70:R71"/>
    <mergeCell ref="S70:S71"/>
    <mergeCell ref="AJ70:AJ71"/>
    <mergeCell ref="Z70:Z71"/>
    <mergeCell ref="AA70:AA71"/>
    <mergeCell ref="AB70:AB71"/>
    <mergeCell ref="AC70:AC71"/>
    <mergeCell ref="AJ59:AJ60"/>
    <mergeCell ref="AJ61:AJ64"/>
    <mergeCell ref="AC59:AC60"/>
    <mergeCell ref="AD59:AD60"/>
    <mergeCell ref="AE59:AE60"/>
    <mergeCell ref="AF59:AF60"/>
    <mergeCell ref="AG59:AG60"/>
    <mergeCell ref="AH59:AH60"/>
    <mergeCell ref="W59:W60"/>
    <mergeCell ref="X59:X60"/>
    <mergeCell ref="Y59:Y60"/>
    <mergeCell ref="Z59:Z60"/>
    <mergeCell ref="AA59:AA60"/>
    <mergeCell ref="AB59:AB60"/>
    <mergeCell ref="Q59:Q60"/>
    <mergeCell ref="R59:R60"/>
    <mergeCell ref="S59:S60"/>
    <mergeCell ref="T59:T60"/>
    <mergeCell ref="U59:U60"/>
    <mergeCell ref="V59:V60"/>
    <mergeCell ref="D59:D60"/>
    <mergeCell ref="E59:E60"/>
    <mergeCell ref="F59:F60"/>
    <mergeCell ref="G59:G60"/>
    <mergeCell ref="H59:H60"/>
    <mergeCell ref="I59:I60"/>
    <mergeCell ref="J59:J60"/>
    <mergeCell ref="AF57:AF58"/>
    <mergeCell ref="AG57:AG58"/>
    <mergeCell ref="AH57:AH58"/>
    <mergeCell ref="AJ57:AJ58"/>
    <mergeCell ref="Z57:Z58"/>
    <mergeCell ref="AA57:AA58"/>
    <mergeCell ref="AB57:AB58"/>
    <mergeCell ref="AC57:AC58"/>
    <mergeCell ref="AD57:AD58"/>
    <mergeCell ref="AE57:AE58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M57:M58"/>
    <mergeCell ref="L59:L60"/>
    <mergeCell ref="K59:K60"/>
    <mergeCell ref="M46:M47"/>
    <mergeCell ref="C46:C47"/>
    <mergeCell ref="D46:D47"/>
    <mergeCell ref="AI42:AI51"/>
    <mergeCell ref="AH46:AH47"/>
    <mergeCell ref="C44:C45"/>
    <mergeCell ref="D44:D45"/>
    <mergeCell ref="C57:C58"/>
    <mergeCell ref="D57:D58"/>
    <mergeCell ref="E57:E58"/>
    <mergeCell ref="F57:F58"/>
    <mergeCell ref="G57:G58"/>
    <mergeCell ref="D52:AL52"/>
    <mergeCell ref="D53:D54"/>
    <mergeCell ref="AJ53:AJ54"/>
    <mergeCell ref="H57:H58"/>
    <mergeCell ref="I57:I58"/>
    <mergeCell ref="J57:J58"/>
    <mergeCell ref="K57:K58"/>
    <mergeCell ref="L57:L58"/>
    <mergeCell ref="R57:R58"/>
    <mergeCell ref="S57:S58"/>
    <mergeCell ref="AI57:AI58"/>
    <mergeCell ref="E53:H53"/>
    <mergeCell ref="I53:O53"/>
    <mergeCell ref="P53:V53"/>
    <mergeCell ref="W53:AC53"/>
    <mergeCell ref="AD53:AI53"/>
    <mergeCell ref="AK55:AK56"/>
    <mergeCell ref="AL55:AL56"/>
    <mergeCell ref="O46:O47"/>
    <mergeCell ref="P46:P47"/>
    <mergeCell ref="AJ44:AJ45"/>
    <mergeCell ref="Z44:Z45"/>
    <mergeCell ref="AA44:AA45"/>
    <mergeCell ref="AB44:AB45"/>
    <mergeCell ref="AC44:AC45"/>
    <mergeCell ref="AD44:AD45"/>
    <mergeCell ref="N44:N45"/>
    <mergeCell ref="O44:O45"/>
    <mergeCell ref="P44:P45"/>
    <mergeCell ref="Q44:Q45"/>
    <mergeCell ref="R44:R45"/>
    <mergeCell ref="F44:F45"/>
    <mergeCell ref="G44:G45"/>
    <mergeCell ref="AJ46:AJ47"/>
    <mergeCell ref="AJ48:AJ51"/>
    <mergeCell ref="AC46:AC47"/>
    <mergeCell ref="AD46:AD47"/>
    <mergeCell ref="AE46:AE47"/>
    <mergeCell ref="AF46:AF47"/>
    <mergeCell ref="AG46:AG47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C33:C34"/>
    <mergeCell ref="D33:D34"/>
    <mergeCell ref="J33:J34"/>
    <mergeCell ref="G35:M35"/>
    <mergeCell ref="N35:T35"/>
    <mergeCell ref="T33:T34"/>
    <mergeCell ref="U33:U34"/>
    <mergeCell ref="K33:K34"/>
    <mergeCell ref="L33:L34"/>
    <mergeCell ref="Q33:Q34"/>
    <mergeCell ref="R33:R34"/>
    <mergeCell ref="S33:S34"/>
    <mergeCell ref="U35:AA35"/>
    <mergeCell ref="C39:C41"/>
    <mergeCell ref="D39:AL39"/>
    <mergeCell ref="D40:D41"/>
    <mergeCell ref="AJ40:AJ41"/>
    <mergeCell ref="AI33:AI34"/>
    <mergeCell ref="AI40:AI41"/>
    <mergeCell ref="Y31:Y32"/>
    <mergeCell ref="L31:L32"/>
    <mergeCell ref="M31:M32"/>
    <mergeCell ref="N31:N32"/>
    <mergeCell ref="AJ33:AJ34"/>
    <mergeCell ref="AJ35:AJ38"/>
    <mergeCell ref="AC33:AC34"/>
    <mergeCell ref="AD33:AD34"/>
    <mergeCell ref="AE33:AE34"/>
    <mergeCell ref="AF33:AF34"/>
    <mergeCell ref="AG33:AG34"/>
    <mergeCell ref="AH33:AH34"/>
    <mergeCell ref="W33:W34"/>
    <mergeCell ref="X33:X34"/>
    <mergeCell ref="Y33:Y34"/>
    <mergeCell ref="Z33:Z34"/>
    <mergeCell ref="AA33:AA34"/>
    <mergeCell ref="O31:O32"/>
    <mergeCell ref="P31:P32"/>
    <mergeCell ref="Q31:Q32"/>
    <mergeCell ref="G22:M22"/>
    <mergeCell ref="N22:T22"/>
    <mergeCell ref="U22:AA22"/>
    <mergeCell ref="AB22:AF22"/>
    <mergeCell ref="C31:C32"/>
    <mergeCell ref="D31:D32"/>
    <mergeCell ref="E31:E32"/>
    <mergeCell ref="F31:F32"/>
    <mergeCell ref="G31:G32"/>
    <mergeCell ref="H31:H32"/>
    <mergeCell ref="C26:C28"/>
    <mergeCell ref="D26:AL26"/>
    <mergeCell ref="D27:D28"/>
    <mergeCell ref="AJ27:AJ28"/>
    <mergeCell ref="I31:I32"/>
    <mergeCell ref="AF31:AF32"/>
    <mergeCell ref="AG31:AG32"/>
    <mergeCell ref="AH31:AH32"/>
    <mergeCell ref="AJ31:AJ32"/>
    <mergeCell ref="Z31:Z32"/>
    <mergeCell ref="AA31:AA32"/>
    <mergeCell ref="AB31:AB32"/>
    <mergeCell ref="AC31:AC32"/>
    <mergeCell ref="AD31:AD32"/>
    <mergeCell ref="R31:R32"/>
    <mergeCell ref="S31:S32"/>
    <mergeCell ref="AE31:AE32"/>
    <mergeCell ref="T31:T32"/>
    <mergeCell ref="U31:U32"/>
    <mergeCell ref="V31:V32"/>
    <mergeCell ref="W31:W32"/>
    <mergeCell ref="X31:X32"/>
    <mergeCell ref="AJ20:AJ21"/>
    <mergeCell ref="AC20:AC21"/>
    <mergeCell ref="AD20:AD21"/>
    <mergeCell ref="AF20:AF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K20:K21"/>
    <mergeCell ref="L20:L21"/>
    <mergeCell ref="M20:M21"/>
    <mergeCell ref="AE20:AE21"/>
    <mergeCell ref="AF18:AF19"/>
    <mergeCell ref="T18:T19"/>
    <mergeCell ref="R18:R19"/>
    <mergeCell ref="C13:C15"/>
    <mergeCell ref="D13:AL13"/>
    <mergeCell ref="D14:D15"/>
    <mergeCell ref="AJ14:AJ15"/>
    <mergeCell ref="D18:D19"/>
    <mergeCell ref="E18:E19"/>
    <mergeCell ref="F18:F19"/>
    <mergeCell ref="G18:G19"/>
    <mergeCell ref="H18:H19"/>
    <mergeCell ref="N20:N21"/>
    <mergeCell ref="O20:O21"/>
    <mergeCell ref="P20:P21"/>
    <mergeCell ref="C20:C21"/>
    <mergeCell ref="D20:D21"/>
    <mergeCell ref="E20:E21"/>
    <mergeCell ref="F20:F21"/>
    <mergeCell ref="G20:G21"/>
    <mergeCell ref="H20:H21"/>
    <mergeCell ref="I20:I21"/>
    <mergeCell ref="J20:J21"/>
    <mergeCell ref="AJ18:AJ19"/>
    <mergeCell ref="C18:C19"/>
    <mergeCell ref="E14:F14"/>
    <mergeCell ref="G14:M14"/>
    <mergeCell ref="N14:T14"/>
    <mergeCell ref="U14:AA14"/>
    <mergeCell ref="AB14:AF14"/>
    <mergeCell ref="AG16:AI25"/>
    <mergeCell ref="E22:F22"/>
    <mergeCell ref="AJ9:AJ12"/>
    <mergeCell ref="AC7:AC8"/>
    <mergeCell ref="U7:U8"/>
    <mergeCell ref="V7:V8"/>
    <mergeCell ref="I7:I8"/>
    <mergeCell ref="L7:L8"/>
    <mergeCell ref="Q7:Q8"/>
    <mergeCell ref="R7:R8"/>
    <mergeCell ref="S7:S8"/>
    <mergeCell ref="T7:T8"/>
    <mergeCell ref="J10:P10"/>
    <mergeCell ref="J11:P11"/>
    <mergeCell ref="Q10:W10"/>
    <mergeCell ref="Q11:W11"/>
    <mergeCell ref="X10:AD10"/>
    <mergeCell ref="X11:AD11"/>
    <mergeCell ref="AE10:AI10"/>
    <mergeCell ref="AE11:AI11"/>
    <mergeCell ref="AK3:AK4"/>
    <mergeCell ref="AL3:AL4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  <mergeCell ref="H7:H8"/>
    <mergeCell ref="AF5:AF6"/>
    <mergeCell ref="AG5:AG6"/>
    <mergeCell ref="AI5:AI6"/>
    <mergeCell ref="AH7:AH8"/>
    <mergeCell ref="Z5:Z6"/>
    <mergeCell ref="AA5:AA6"/>
    <mergeCell ref="AB5:AB6"/>
    <mergeCell ref="AC5:AC6"/>
    <mergeCell ref="R5:R6"/>
    <mergeCell ref="S5:S6"/>
    <mergeCell ref="J7:J8"/>
    <mergeCell ref="K7:K8"/>
    <mergeCell ref="AJ7:AJ8"/>
    <mergeCell ref="D1:D2"/>
    <mergeCell ref="AJ5:AJ6"/>
    <mergeCell ref="H5:H6"/>
    <mergeCell ref="I5:I6"/>
    <mergeCell ref="L5:L6"/>
    <mergeCell ref="M5:M6"/>
    <mergeCell ref="AH5:AH6"/>
    <mergeCell ref="J5:J6"/>
    <mergeCell ref="K5:K6"/>
    <mergeCell ref="Y7:Y8"/>
    <mergeCell ref="Z7:Z8"/>
    <mergeCell ref="AA7:AA8"/>
    <mergeCell ref="AB7:AB8"/>
    <mergeCell ref="AJ1:AJ2"/>
    <mergeCell ref="M7:M8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AD7:AD8"/>
    <mergeCell ref="AE7:AE8"/>
    <mergeCell ref="AF7:AF8"/>
    <mergeCell ref="AG7:AG8"/>
    <mergeCell ref="AI7:AI8"/>
    <mergeCell ref="E1:I1"/>
    <mergeCell ref="J1:P1"/>
    <mergeCell ref="Q1:W1"/>
    <mergeCell ref="X1:AD1"/>
    <mergeCell ref="AE1:AI1"/>
    <mergeCell ref="AG14:AI15"/>
    <mergeCell ref="U18:U19"/>
    <mergeCell ref="V18:V19"/>
    <mergeCell ref="W18:W19"/>
    <mergeCell ref="X18:X19"/>
    <mergeCell ref="Y18:Y19"/>
    <mergeCell ref="N18:N19"/>
    <mergeCell ref="O18:O19"/>
    <mergeCell ref="P18:P19"/>
    <mergeCell ref="Q18:Q19"/>
    <mergeCell ref="M18:M19"/>
    <mergeCell ref="W7:W8"/>
    <mergeCell ref="X7:X8"/>
    <mergeCell ref="N7:N8"/>
    <mergeCell ref="O7:O8"/>
    <mergeCell ref="P7:P8"/>
    <mergeCell ref="E9:I9"/>
    <mergeCell ref="J9:P9"/>
    <mergeCell ref="Q9:W9"/>
    <mergeCell ref="S18:S19"/>
    <mergeCell ref="J18:J19"/>
    <mergeCell ref="K18:K19"/>
    <mergeCell ref="L18:L19"/>
    <mergeCell ref="E10:I10"/>
    <mergeCell ref="E11:I11"/>
    <mergeCell ref="X9:AD9"/>
    <mergeCell ref="AE9:AI9"/>
    <mergeCell ref="K31:K32"/>
    <mergeCell ref="Z18:Z19"/>
    <mergeCell ref="AA18:AA19"/>
    <mergeCell ref="AB18:AB19"/>
    <mergeCell ref="AC18:AC19"/>
    <mergeCell ref="AD18:AD19"/>
    <mergeCell ref="E46:E47"/>
    <mergeCell ref="F46:F47"/>
    <mergeCell ref="G46:G47"/>
    <mergeCell ref="H46:H47"/>
    <mergeCell ref="I46:I47"/>
    <mergeCell ref="J46:J47"/>
    <mergeCell ref="AE44:AE45"/>
    <mergeCell ref="T44:T45"/>
    <mergeCell ref="U44:U45"/>
    <mergeCell ref="V44:V45"/>
    <mergeCell ref="W44:W45"/>
    <mergeCell ref="X44:X45"/>
    <mergeCell ref="Y44:Y45"/>
    <mergeCell ref="F33:F34"/>
    <mergeCell ref="G33:G34"/>
    <mergeCell ref="H33:H34"/>
    <mergeCell ref="I33:I34"/>
    <mergeCell ref="V33:V34"/>
    <mergeCell ref="M33:M34"/>
    <mergeCell ref="N33:N34"/>
    <mergeCell ref="O33:O34"/>
    <mergeCell ref="P33:P34"/>
    <mergeCell ref="AB33:AB34"/>
    <mergeCell ref="E23:F23"/>
    <mergeCell ref="E24:F24"/>
    <mergeCell ref="G23:M23"/>
    <mergeCell ref="F66:L66"/>
    <mergeCell ref="M66:S66"/>
    <mergeCell ref="T66:Z66"/>
    <mergeCell ref="AA66:AG66"/>
    <mergeCell ref="M59:M60"/>
    <mergeCell ref="N59:N60"/>
    <mergeCell ref="O59:O60"/>
    <mergeCell ref="P59:P60"/>
    <mergeCell ref="AI59:AI60"/>
    <mergeCell ref="E40:J40"/>
    <mergeCell ref="K40:Q40"/>
    <mergeCell ref="R40:X40"/>
    <mergeCell ref="AF40:AH40"/>
    <mergeCell ref="Y40:AE40"/>
    <mergeCell ref="E48:J48"/>
    <mergeCell ref="K48:Q48"/>
    <mergeCell ref="R48:X48"/>
    <mergeCell ref="Y48:AE48"/>
    <mergeCell ref="AF48:AH48"/>
    <mergeCell ref="E44:E45"/>
    <mergeCell ref="J44:J45"/>
    <mergeCell ref="K44:K45"/>
    <mergeCell ref="L44:L45"/>
    <mergeCell ref="M44:M45"/>
    <mergeCell ref="S44:S45"/>
    <mergeCell ref="H44:H45"/>
    <mergeCell ref="I44:I45"/>
    <mergeCell ref="AH44:AH45"/>
    <mergeCell ref="AF44:AF45"/>
    <mergeCell ref="AG44:AG45"/>
    <mergeCell ref="K46:K47"/>
    <mergeCell ref="L46:L47"/>
    <mergeCell ref="F74:L74"/>
    <mergeCell ref="M74:S74"/>
    <mergeCell ref="T74:Z74"/>
    <mergeCell ref="AA74:AG74"/>
    <mergeCell ref="E79:J79"/>
    <mergeCell ref="K79:Q79"/>
    <mergeCell ref="R79:X79"/>
    <mergeCell ref="Y79:AE79"/>
    <mergeCell ref="AF79:AI79"/>
    <mergeCell ref="E87:J87"/>
    <mergeCell ref="K87:Q87"/>
    <mergeCell ref="R87:X87"/>
    <mergeCell ref="Y87:AE87"/>
    <mergeCell ref="AF87:AI87"/>
    <mergeCell ref="X85:X86"/>
    <mergeCell ref="AE85:AE86"/>
    <mergeCell ref="AI83:AI84"/>
    <mergeCell ref="AI85:AI86"/>
    <mergeCell ref="G83:G84"/>
    <mergeCell ref="O85:O86"/>
    <mergeCell ref="S83:S84"/>
    <mergeCell ref="F75:L75"/>
    <mergeCell ref="F76:L76"/>
    <mergeCell ref="M75:S75"/>
    <mergeCell ref="M76:S76"/>
    <mergeCell ref="T75:Z75"/>
    <mergeCell ref="T76:Z76"/>
    <mergeCell ref="AA75:AG75"/>
    <mergeCell ref="AA76:AG76"/>
    <mergeCell ref="AG96:AG97"/>
    <mergeCell ref="AH96:AH97"/>
    <mergeCell ref="AE98:AE99"/>
    <mergeCell ref="AF98:AF99"/>
    <mergeCell ref="AG98:AG99"/>
    <mergeCell ref="AH98:AH99"/>
    <mergeCell ref="W98:W99"/>
    <mergeCell ref="X98:X99"/>
    <mergeCell ref="Y98:Y99"/>
    <mergeCell ref="U111:U112"/>
    <mergeCell ref="V111:V112"/>
    <mergeCell ref="K111:K112"/>
    <mergeCell ref="L111:L112"/>
    <mergeCell ref="AC111:AC112"/>
    <mergeCell ref="AD111:AD112"/>
    <mergeCell ref="AE111:AE112"/>
    <mergeCell ref="H92:N92"/>
    <mergeCell ref="O92:U92"/>
    <mergeCell ref="V92:AB92"/>
    <mergeCell ref="AC92:AI92"/>
    <mergeCell ref="H100:N100"/>
    <mergeCell ref="O100:U100"/>
    <mergeCell ref="V100:AB100"/>
    <mergeCell ref="AC100:AI100"/>
    <mergeCell ref="V96:V97"/>
    <mergeCell ref="W96:W97"/>
    <mergeCell ref="I98:I99"/>
    <mergeCell ref="J98:J99"/>
    <mergeCell ref="AF96:AF97"/>
    <mergeCell ref="AB96:AB97"/>
    <mergeCell ref="AC96:AC97"/>
    <mergeCell ref="Z96:Z97"/>
    <mergeCell ref="AK12:AL12"/>
    <mergeCell ref="E152:K152"/>
    <mergeCell ref="L152:R152"/>
    <mergeCell ref="S152:Y152"/>
    <mergeCell ref="Z152:AF152"/>
    <mergeCell ref="AG152:AI152"/>
    <mergeCell ref="E131:F131"/>
    <mergeCell ref="G131:M131"/>
    <mergeCell ref="N131:T131"/>
    <mergeCell ref="U131:AA131"/>
    <mergeCell ref="AB131:AH131"/>
    <mergeCell ref="E139:F139"/>
    <mergeCell ref="G139:M139"/>
    <mergeCell ref="N139:T139"/>
    <mergeCell ref="U139:AA139"/>
    <mergeCell ref="AB139:AH139"/>
    <mergeCell ref="X135:X136"/>
    <mergeCell ref="Y135:Y136"/>
    <mergeCell ref="P135:P136"/>
    <mergeCell ref="Q135:Q136"/>
    <mergeCell ref="L113:R113"/>
    <mergeCell ref="S113:Y113"/>
    <mergeCell ref="Z113:AF113"/>
    <mergeCell ref="AG113:AH113"/>
    <mergeCell ref="E118:I118"/>
    <mergeCell ref="J118:P118"/>
    <mergeCell ref="Q118:W118"/>
    <mergeCell ref="X118:AD118"/>
    <mergeCell ref="AE118:AI118"/>
    <mergeCell ref="I111:I112"/>
    <mergeCell ref="J111:J112"/>
    <mergeCell ref="T111:T112"/>
    <mergeCell ref="AF49:AH49"/>
    <mergeCell ref="AF50:AH50"/>
    <mergeCell ref="I18:I19"/>
    <mergeCell ref="AE18:AE19"/>
    <mergeCell ref="G24:M24"/>
    <mergeCell ref="AK16:AK17"/>
    <mergeCell ref="AL16:AL17"/>
    <mergeCell ref="AK29:AK30"/>
    <mergeCell ref="AL29:AL30"/>
    <mergeCell ref="AK38:AL38"/>
    <mergeCell ref="E36:F36"/>
    <mergeCell ref="E37:F37"/>
    <mergeCell ref="G36:M36"/>
    <mergeCell ref="G37:M37"/>
    <mergeCell ref="N36:T36"/>
    <mergeCell ref="N37:T37"/>
    <mergeCell ref="U36:AA36"/>
    <mergeCell ref="U37:AA37"/>
    <mergeCell ref="AB36:AH36"/>
    <mergeCell ref="AB37:AH37"/>
    <mergeCell ref="AK25:AL25"/>
    <mergeCell ref="E35:F35"/>
    <mergeCell ref="E33:E34"/>
    <mergeCell ref="AI31:AI32"/>
    <mergeCell ref="N23:T23"/>
    <mergeCell ref="N24:T24"/>
    <mergeCell ref="U23:AA23"/>
    <mergeCell ref="U24:AA24"/>
    <mergeCell ref="AB23:AF23"/>
    <mergeCell ref="AB24:AF24"/>
    <mergeCell ref="E27:F27"/>
    <mergeCell ref="AB35:AH35"/>
    <mergeCell ref="AK64:AL64"/>
    <mergeCell ref="E62:H62"/>
    <mergeCell ref="E63:H63"/>
    <mergeCell ref="I62:O62"/>
    <mergeCell ref="I63:O63"/>
    <mergeCell ref="P62:V62"/>
    <mergeCell ref="P63:V63"/>
    <mergeCell ref="W62:AC62"/>
    <mergeCell ref="AD62:AI62"/>
    <mergeCell ref="W63:AC63"/>
    <mergeCell ref="AD63:AI63"/>
    <mergeCell ref="E61:H61"/>
    <mergeCell ref="I61:O61"/>
    <mergeCell ref="P61:V61"/>
    <mergeCell ref="W61:AC61"/>
    <mergeCell ref="AD61:AI61"/>
    <mergeCell ref="G27:M27"/>
    <mergeCell ref="N27:T27"/>
    <mergeCell ref="U27:AA27"/>
    <mergeCell ref="AB27:AH27"/>
    <mergeCell ref="J31:J32"/>
    <mergeCell ref="AK42:AK43"/>
    <mergeCell ref="AL42:AL43"/>
    <mergeCell ref="AK51:AL51"/>
    <mergeCell ref="E49:J49"/>
    <mergeCell ref="E50:J50"/>
    <mergeCell ref="K49:Q49"/>
    <mergeCell ref="K50:Q50"/>
    <mergeCell ref="R49:X49"/>
    <mergeCell ref="R50:X50"/>
    <mergeCell ref="Y49:AE49"/>
    <mergeCell ref="Y50:AE50"/>
    <mergeCell ref="AK81:AK82"/>
    <mergeCell ref="AL81:AL82"/>
    <mergeCell ref="AK90:AL90"/>
    <mergeCell ref="E88:J88"/>
    <mergeCell ref="E89:J89"/>
    <mergeCell ref="K88:Q88"/>
    <mergeCell ref="R88:X88"/>
    <mergeCell ref="K89:Q89"/>
    <mergeCell ref="R89:X89"/>
    <mergeCell ref="Y88:AE88"/>
    <mergeCell ref="Y89:AE89"/>
    <mergeCell ref="AF88:AI88"/>
    <mergeCell ref="AF89:AI89"/>
    <mergeCell ref="AG85:AG86"/>
    <mergeCell ref="AH85:AH86"/>
    <mergeCell ref="Y83:Y84"/>
    <mergeCell ref="Y85:Y86"/>
    <mergeCell ref="AF85:AF86"/>
    <mergeCell ref="U85:U86"/>
    <mergeCell ref="V85:V86"/>
    <mergeCell ref="K85:K86"/>
    <mergeCell ref="L85:L86"/>
    <mergeCell ref="P85:P86"/>
    <mergeCell ref="AJ87:AJ90"/>
    <mergeCell ref="AK94:AK95"/>
    <mergeCell ref="AL94:AL95"/>
    <mergeCell ref="AK103:AL103"/>
    <mergeCell ref="E101:G101"/>
    <mergeCell ref="E102:G102"/>
    <mergeCell ref="H101:N101"/>
    <mergeCell ref="H102:N102"/>
    <mergeCell ref="O101:U101"/>
    <mergeCell ref="O102:U102"/>
    <mergeCell ref="V101:AB101"/>
    <mergeCell ref="V102:AB102"/>
    <mergeCell ref="AC101:AI101"/>
    <mergeCell ref="AC102:AI102"/>
    <mergeCell ref="AK107:AK108"/>
    <mergeCell ref="AL107:AL108"/>
    <mergeCell ref="AK116:AL116"/>
    <mergeCell ref="E114:K114"/>
    <mergeCell ref="L114:R114"/>
    <mergeCell ref="S114:Y114"/>
    <mergeCell ref="Z114:AF114"/>
    <mergeCell ref="AG114:AH114"/>
    <mergeCell ref="E115:K115"/>
    <mergeCell ref="L115:R115"/>
    <mergeCell ref="S115:Y115"/>
    <mergeCell ref="Z115:AF115"/>
    <mergeCell ref="AG115:AH115"/>
    <mergeCell ref="E105:K105"/>
    <mergeCell ref="L105:R105"/>
    <mergeCell ref="S105:Y105"/>
    <mergeCell ref="Z105:AF105"/>
    <mergeCell ref="AG105:AH105"/>
    <mergeCell ref="E113:K113"/>
    <mergeCell ref="AL120:AL121"/>
    <mergeCell ref="AK129:AL129"/>
    <mergeCell ref="E140:F140"/>
    <mergeCell ref="G140:M140"/>
    <mergeCell ref="N140:T140"/>
    <mergeCell ref="U140:AA140"/>
    <mergeCell ref="AB140:AH140"/>
    <mergeCell ref="R135:R136"/>
    <mergeCell ref="AH135:AH136"/>
    <mergeCell ref="AC137:AC138"/>
    <mergeCell ref="AD137:AD138"/>
    <mergeCell ref="AE137:AE138"/>
    <mergeCell ref="AF137:AF138"/>
    <mergeCell ref="AG137:AG138"/>
    <mergeCell ref="W137:W138"/>
    <mergeCell ref="X137:X138"/>
    <mergeCell ref="Y137:Y138"/>
    <mergeCell ref="Z137:Z138"/>
    <mergeCell ref="AA137:AA138"/>
    <mergeCell ref="AB137:AB138"/>
    <mergeCell ref="AG124:AG125"/>
    <mergeCell ref="H122:H123"/>
    <mergeCell ref="I122:I123"/>
    <mergeCell ref="O122:O123"/>
    <mergeCell ref="P122:P123"/>
    <mergeCell ref="Q122:Q123"/>
    <mergeCell ref="R122:R123"/>
    <mergeCell ref="S122:S123"/>
    <mergeCell ref="AC124:AC125"/>
    <mergeCell ref="AD124:AD125"/>
    <mergeCell ref="AE124:AE125"/>
    <mergeCell ref="J122:J123"/>
    <mergeCell ref="A42:B42"/>
    <mergeCell ref="A40:B41"/>
    <mergeCell ref="AB141:AH141"/>
    <mergeCell ref="AK133:AK134"/>
    <mergeCell ref="AL133:AL134"/>
    <mergeCell ref="AK142:AL142"/>
    <mergeCell ref="AK146:AK147"/>
    <mergeCell ref="AL146:AL147"/>
    <mergeCell ref="AK156:AL156"/>
    <mergeCell ref="E153:K153"/>
    <mergeCell ref="E154:K154"/>
    <mergeCell ref="L153:R153"/>
    <mergeCell ref="L154:R154"/>
    <mergeCell ref="S153:Y153"/>
    <mergeCell ref="S154:Y154"/>
    <mergeCell ref="Z153:AF153"/>
    <mergeCell ref="Z154:AF154"/>
    <mergeCell ref="AG153:AI153"/>
    <mergeCell ref="AG154:AI154"/>
    <mergeCell ref="AJ152:AJ156"/>
    <mergeCell ref="K137:K138"/>
    <mergeCell ref="L137:L138"/>
    <mergeCell ref="AH137:AH138"/>
    <mergeCell ref="M137:M138"/>
    <mergeCell ref="N137:N138"/>
    <mergeCell ref="O137:O138"/>
    <mergeCell ref="P137:P138"/>
    <mergeCell ref="R137:R138"/>
    <mergeCell ref="D156:AI156"/>
    <mergeCell ref="O150:O151"/>
    <mergeCell ref="P150:P151"/>
    <mergeCell ref="AK120:AK121"/>
  </mergeCells>
  <phoneticPr fontId="17" type="noConversion"/>
  <dataValidations disablePrompts="1" count="2">
    <dataValidation type="whole" operator="lessThan" allowBlank="1" showInputMessage="1" showErrorMessage="1" sqref="AL9 AL22 AL35:AL37 AL48:AL50 AL61:AL63 AL74:AL75 AL87:AL89 AL100:AL102 AL113:AL115 AL126:AL128 AL139:AL141 AL152:AL153" xr:uid="{5296AC39-0432-467E-B321-1EB97A1DEE93}">
      <formula1>0</formula1>
    </dataValidation>
    <dataValidation type="whole" operator="greaterThan" allowBlank="1" showInputMessage="1" showErrorMessage="1" sqref="AN9:AN16" xr:uid="{935932B9-6BAC-4399-B495-6FE2EAB572D5}">
      <formula1>0</formula1>
    </dataValidation>
  </dataValidations>
  <hyperlinks>
    <hyperlink ref="A42" r:id="rId1" display="Zusätzliche Informationen siehe Auslegungshilfe" xr:uid="{890E6ACE-B56C-43E7-A217-BBAE4B9D3EBC}"/>
    <hyperlink ref="A35" r:id="rId2" xr:uid="{2603DC82-37DB-49AB-BB3B-74006AE90B16}"/>
  </hyperlinks>
  <pageMargins left="0.25" right="0.25" top="0.75" bottom="0.75" header="0.3" footer="0.3"/>
  <pageSetup paperSize="9" scale="88" fitToHeight="0" orientation="landscape" r:id="rId3"/>
  <rowBreaks count="2" manualBreakCount="2">
    <brk id="51" max="37" man="1"/>
    <brk id="103" max="3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179C-DDF2-4E0A-9B19-97D1000F3A3E}">
  <dimension ref="A1:AM36"/>
  <sheetViews>
    <sheetView zoomScale="130" zoomScaleNormal="130" workbookViewId="0">
      <selection activeCell="T19" sqref="T19:T20"/>
    </sheetView>
  </sheetViews>
  <sheetFormatPr baseColWidth="10" defaultRowHeight="12.75" x14ac:dyDescent="0.2"/>
  <cols>
    <col min="1" max="1" width="2" style="34" bestFit="1" customWidth="1"/>
    <col min="2" max="2" width="17.28515625" customWidth="1"/>
    <col min="3" max="33" width="2.28515625" customWidth="1"/>
    <col min="34" max="34" width="4.42578125" bestFit="1" customWidth="1"/>
    <col min="35" max="35" width="7.5703125" customWidth="1"/>
    <col min="36" max="36" width="12.5703125" customWidth="1"/>
    <col min="37" max="37" width="4" customWidth="1"/>
    <col min="38" max="38" width="7.28515625" customWidth="1"/>
  </cols>
  <sheetData>
    <row r="1" spans="1:39" ht="8.4499999999999993" customHeight="1" x14ac:dyDescent="0.2">
      <c r="A1" s="8"/>
      <c r="B1" s="476" t="s">
        <v>0</v>
      </c>
      <c r="C1" s="477" t="s">
        <v>1</v>
      </c>
      <c r="D1" s="478"/>
      <c r="E1" s="478"/>
      <c r="F1" s="478"/>
      <c r="G1" s="479"/>
      <c r="H1" s="477" t="s">
        <v>2</v>
      </c>
      <c r="I1" s="478"/>
      <c r="J1" s="478"/>
      <c r="K1" s="478"/>
      <c r="L1" s="478"/>
      <c r="M1" s="478"/>
      <c r="N1" s="478"/>
      <c r="O1" s="477" t="s">
        <v>3</v>
      </c>
      <c r="P1" s="478"/>
      <c r="Q1" s="478"/>
      <c r="R1" s="478"/>
      <c r="S1" s="478"/>
      <c r="T1" s="478"/>
      <c r="U1" s="478"/>
      <c r="V1" s="477" t="s">
        <v>4</v>
      </c>
      <c r="W1" s="478"/>
      <c r="X1" s="478"/>
      <c r="Y1" s="478"/>
      <c r="Z1" s="478"/>
      <c r="AA1" s="478"/>
      <c r="AB1" s="479"/>
      <c r="AC1" s="477" t="s">
        <v>12</v>
      </c>
      <c r="AD1" s="478"/>
      <c r="AE1" s="478"/>
      <c r="AF1" s="478"/>
      <c r="AG1" s="479"/>
      <c r="AH1" s="457" t="s">
        <v>5</v>
      </c>
      <c r="AI1" s="458" t="s">
        <v>7</v>
      </c>
      <c r="AJ1" s="458"/>
      <c r="AK1" s="458" t="s">
        <v>9</v>
      </c>
      <c r="AL1" s="458"/>
      <c r="AM1" s="474"/>
    </row>
    <row r="2" spans="1:39" ht="8.4499999999999993" customHeight="1" thickBot="1" x14ac:dyDescent="0.25">
      <c r="A2" s="41"/>
      <c r="B2" s="476"/>
      <c r="C2" s="5">
        <v>1</v>
      </c>
      <c r="D2" s="6">
        <v>2</v>
      </c>
      <c r="E2" s="6">
        <v>3</v>
      </c>
      <c r="F2" s="6">
        <v>4</v>
      </c>
      <c r="G2" s="15">
        <v>5</v>
      </c>
      <c r="H2" s="37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9">
        <v>12</v>
      </c>
      <c r="O2" s="37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9">
        <v>19</v>
      </c>
      <c r="V2" s="37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9">
        <v>26</v>
      </c>
      <c r="AC2" s="37">
        <v>27</v>
      </c>
      <c r="AD2" s="38">
        <v>28</v>
      </c>
      <c r="AE2" s="38">
        <v>29</v>
      </c>
      <c r="AF2" s="38">
        <v>30</v>
      </c>
      <c r="AG2" s="39">
        <v>31</v>
      </c>
      <c r="AH2" s="457"/>
      <c r="AI2" s="475">
        <v>23</v>
      </c>
      <c r="AJ2" s="475"/>
      <c r="AK2" s="475">
        <v>184</v>
      </c>
      <c r="AL2" s="475"/>
      <c r="AM2" s="474"/>
    </row>
    <row r="3" spans="1:39" ht="17.100000000000001" customHeight="1" x14ac:dyDescent="0.2">
      <c r="A3" s="43">
        <v>1</v>
      </c>
      <c r="B3" s="45" t="s">
        <v>6</v>
      </c>
      <c r="C3" s="72">
        <v>8</v>
      </c>
      <c r="D3" s="73">
        <v>8</v>
      </c>
      <c r="E3" s="73">
        <v>8</v>
      </c>
      <c r="F3" s="25"/>
      <c r="G3" s="4"/>
      <c r="H3" s="23">
        <v>8</v>
      </c>
      <c r="I3" s="24">
        <v>8</v>
      </c>
      <c r="J3" s="24">
        <v>8</v>
      </c>
      <c r="K3" s="24">
        <v>8</v>
      </c>
      <c r="L3" s="24">
        <v>8</v>
      </c>
      <c r="M3" s="25"/>
      <c r="N3" s="4"/>
      <c r="O3" s="23">
        <v>8</v>
      </c>
      <c r="P3" s="24">
        <v>8</v>
      </c>
      <c r="Q3" s="24">
        <v>8</v>
      </c>
      <c r="R3" s="24">
        <v>8</v>
      </c>
      <c r="S3" s="24">
        <v>8</v>
      </c>
      <c r="T3" s="25"/>
      <c r="U3" s="4"/>
      <c r="V3" s="23"/>
      <c r="W3" s="24"/>
      <c r="X3" s="24"/>
      <c r="Y3" s="24"/>
      <c r="Z3" s="24"/>
      <c r="AA3" s="25"/>
      <c r="AB3" s="4"/>
      <c r="AC3" s="23">
        <v>5</v>
      </c>
      <c r="AD3" s="24">
        <v>8</v>
      </c>
      <c r="AE3" s="24">
        <v>8</v>
      </c>
      <c r="AF3" s="24">
        <v>9</v>
      </c>
      <c r="AG3" s="26">
        <v>7</v>
      </c>
      <c r="AH3" s="44">
        <v>141</v>
      </c>
      <c r="AI3" s="449" t="s">
        <v>87</v>
      </c>
      <c r="AJ3" s="450"/>
      <c r="AK3" s="451">
        <v>35</v>
      </c>
      <c r="AL3" s="452"/>
      <c r="AM3" s="1"/>
    </row>
    <row r="4" spans="1:39" ht="8.4499999999999993" customHeight="1" x14ac:dyDescent="0.2">
      <c r="A4" s="43"/>
      <c r="B4" s="27" t="s">
        <v>107</v>
      </c>
      <c r="C4" s="88" t="s">
        <v>54</v>
      </c>
      <c r="D4" s="89" t="s">
        <v>54</v>
      </c>
      <c r="E4" s="89" t="s">
        <v>55</v>
      </c>
      <c r="F4" s="30"/>
      <c r="G4" s="32"/>
      <c r="H4" s="74"/>
      <c r="I4" s="75"/>
      <c r="J4" s="75"/>
      <c r="K4" s="75"/>
      <c r="L4" s="29"/>
      <c r="M4" s="30"/>
      <c r="N4" s="32"/>
      <c r="O4" s="28"/>
      <c r="P4" s="29"/>
      <c r="Q4" s="29"/>
      <c r="R4" s="29"/>
      <c r="S4" s="29"/>
      <c r="T4" s="30"/>
      <c r="U4" s="32"/>
      <c r="V4" s="28"/>
      <c r="W4" s="29"/>
      <c r="X4" s="29"/>
      <c r="Y4" s="29"/>
      <c r="Z4" s="29"/>
      <c r="AA4" s="30"/>
      <c r="AB4" s="32"/>
      <c r="AC4" s="74"/>
      <c r="AD4" s="29"/>
      <c r="AE4" s="29"/>
      <c r="AF4" s="29"/>
      <c r="AG4" s="31"/>
      <c r="AH4" s="76"/>
      <c r="AI4" s="453" t="s">
        <v>86</v>
      </c>
      <c r="AJ4" s="454"/>
      <c r="AK4" s="455" t="s">
        <v>106</v>
      </c>
      <c r="AL4" s="456"/>
      <c r="AM4" s="1"/>
    </row>
    <row r="5" spans="1:39" ht="8.4499999999999993" customHeight="1" x14ac:dyDescent="0.2">
      <c r="A5" s="381">
        <v>2</v>
      </c>
      <c r="B5" s="286" t="s">
        <v>8</v>
      </c>
      <c r="C5" s="484"/>
      <c r="D5" s="480"/>
      <c r="E5" s="480"/>
      <c r="F5" s="480"/>
      <c r="G5" s="482"/>
      <c r="H5" s="484"/>
      <c r="I5" s="480"/>
      <c r="J5" s="480"/>
      <c r="K5" s="480"/>
      <c r="L5" s="480"/>
      <c r="M5" s="480"/>
      <c r="N5" s="482"/>
      <c r="O5" s="484"/>
      <c r="P5" s="480"/>
      <c r="Q5" s="480"/>
      <c r="R5" s="480"/>
      <c r="S5" s="480"/>
      <c r="T5" s="480"/>
      <c r="U5" s="482"/>
      <c r="V5" s="484">
        <v>3</v>
      </c>
      <c r="W5" s="480">
        <v>3</v>
      </c>
      <c r="X5" s="480">
        <v>2</v>
      </c>
      <c r="Y5" s="480">
        <v>3</v>
      </c>
      <c r="Z5" s="480">
        <v>3</v>
      </c>
      <c r="AA5" s="480"/>
      <c r="AB5" s="482"/>
      <c r="AC5" s="484">
        <v>3</v>
      </c>
      <c r="AD5" s="496"/>
      <c r="AE5" s="496"/>
      <c r="AF5" s="480"/>
      <c r="AG5" s="482"/>
      <c r="AH5" s="490">
        <v>17</v>
      </c>
      <c r="AI5" s="492" t="s">
        <v>59</v>
      </c>
      <c r="AJ5" s="493"/>
      <c r="AK5" s="486">
        <f>AH3+AH5+AH7</f>
        <v>184</v>
      </c>
      <c r="AL5" s="487"/>
      <c r="AM5" s="499"/>
    </row>
    <row r="6" spans="1:39" ht="8.4499999999999993" customHeight="1" x14ac:dyDescent="0.2">
      <c r="A6" s="381"/>
      <c r="B6" s="498"/>
      <c r="C6" s="485"/>
      <c r="D6" s="481"/>
      <c r="E6" s="481"/>
      <c r="F6" s="481"/>
      <c r="G6" s="483"/>
      <c r="H6" s="485"/>
      <c r="I6" s="481"/>
      <c r="J6" s="481"/>
      <c r="K6" s="481"/>
      <c r="L6" s="481"/>
      <c r="M6" s="481"/>
      <c r="N6" s="483"/>
      <c r="O6" s="485"/>
      <c r="P6" s="481"/>
      <c r="Q6" s="481"/>
      <c r="R6" s="481"/>
      <c r="S6" s="481"/>
      <c r="T6" s="481"/>
      <c r="U6" s="483"/>
      <c r="V6" s="485"/>
      <c r="W6" s="481"/>
      <c r="X6" s="481"/>
      <c r="Y6" s="481"/>
      <c r="Z6" s="481"/>
      <c r="AA6" s="481"/>
      <c r="AB6" s="483"/>
      <c r="AC6" s="485"/>
      <c r="AD6" s="497"/>
      <c r="AE6" s="497"/>
      <c r="AF6" s="481"/>
      <c r="AG6" s="483"/>
      <c r="AH6" s="491"/>
      <c r="AI6" s="494"/>
      <c r="AJ6" s="495"/>
      <c r="AK6" s="488"/>
      <c r="AL6" s="489"/>
      <c r="AM6" s="499"/>
    </row>
    <row r="7" spans="1:39" ht="8.4499999999999993" customHeight="1" x14ac:dyDescent="0.2">
      <c r="A7" s="381">
        <v>3</v>
      </c>
      <c r="B7" s="383" t="s">
        <v>10</v>
      </c>
      <c r="C7" s="484"/>
      <c r="D7" s="480"/>
      <c r="E7" s="480"/>
      <c r="F7" s="480"/>
      <c r="G7" s="482"/>
      <c r="H7" s="484"/>
      <c r="I7" s="480"/>
      <c r="J7" s="480"/>
      <c r="K7" s="480"/>
      <c r="L7" s="480"/>
      <c r="M7" s="480"/>
      <c r="N7" s="482"/>
      <c r="O7" s="484"/>
      <c r="P7" s="480"/>
      <c r="Q7" s="480"/>
      <c r="R7" s="480"/>
      <c r="S7" s="480"/>
      <c r="T7" s="480"/>
      <c r="U7" s="482"/>
      <c r="V7" s="484">
        <v>5</v>
      </c>
      <c r="W7" s="480">
        <v>5</v>
      </c>
      <c r="X7" s="480">
        <v>6</v>
      </c>
      <c r="Y7" s="480">
        <v>5</v>
      </c>
      <c r="Z7" s="480">
        <v>5</v>
      </c>
      <c r="AA7" s="480"/>
      <c r="AB7" s="482"/>
      <c r="AC7" s="484"/>
      <c r="AD7" s="496"/>
      <c r="AE7" s="496"/>
      <c r="AF7" s="480"/>
      <c r="AG7" s="482"/>
      <c r="AH7" s="490">
        <v>26</v>
      </c>
      <c r="AI7" s="500" t="s">
        <v>57</v>
      </c>
      <c r="AJ7" s="501"/>
      <c r="AK7" s="504" t="s">
        <v>106</v>
      </c>
      <c r="AL7" s="505"/>
    </row>
    <row r="8" spans="1:39" ht="8.4499999999999993" customHeight="1" thickBot="1" x14ac:dyDescent="0.25">
      <c r="A8" s="381"/>
      <c r="B8" s="384"/>
      <c r="C8" s="485"/>
      <c r="D8" s="481"/>
      <c r="E8" s="481"/>
      <c r="F8" s="481"/>
      <c r="G8" s="483"/>
      <c r="H8" s="485"/>
      <c r="I8" s="481"/>
      <c r="J8" s="481"/>
      <c r="K8" s="481"/>
      <c r="L8" s="481"/>
      <c r="M8" s="481"/>
      <c r="N8" s="483"/>
      <c r="O8" s="485"/>
      <c r="P8" s="481"/>
      <c r="Q8" s="481"/>
      <c r="R8" s="481"/>
      <c r="S8" s="481"/>
      <c r="T8" s="481"/>
      <c r="U8" s="483"/>
      <c r="V8" s="485"/>
      <c r="W8" s="481"/>
      <c r="X8" s="481"/>
      <c r="Y8" s="481"/>
      <c r="Z8" s="481"/>
      <c r="AA8" s="481"/>
      <c r="AB8" s="483"/>
      <c r="AC8" s="485"/>
      <c r="AD8" s="497"/>
      <c r="AE8" s="497"/>
      <c r="AF8" s="481"/>
      <c r="AG8" s="483"/>
      <c r="AH8" s="491"/>
      <c r="AI8" s="502"/>
      <c r="AJ8" s="503"/>
      <c r="AK8" s="506"/>
      <c r="AL8" s="507"/>
    </row>
    <row r="9" spans="1:39" ht="15" customHeight="1" thickBot="1" x14ac:dyDescent="0.25">
      <c r="A9" s="43">
        <v>4</v>
      </c>
      <c r="B9" s="36" t="s">
        <v>58</v>
      </c>
      <c r="C9" s="515">
        <v>24</v>
      </c>
      <c r="D9" s="516"/>
      <c r="E9" s="516"/>
      <c r="F9" s="516"/>
      <c r="G9" s="517"/>
      <c r="H9" s="515">
        <v>40</v>
      </c>
      <c r="I9" s="516"/>
      <c r="J9" s="516"/>
      <c r="K9" s="516"/>
      <c r="L9" s="516"/>
      <c r="M9" s="516"/>
      <c r="N9" s="517"/>
      <c r="O9" s="515">
        <v>40</v>
      </c>
      <c r="P9" s="516"/>
      <c r="Q9" s="516"/>
      <c r="R9" s="516"/>
      <c r="S9" s="516"/>
      <c r="T9" s="516"/>
      <c r="U9" s="517"/>
      <c r="V9" s="515">
        <v>40</v>
      </c>
      <c r="W9" s="516"/>
      <c r="X9" s="516"/>
      <c r="Y9" s="516"/>
      <c r="Z9" s="516"/>
      <c r="AA9" s="516"/>
      <c r="AB9" s="517"/>
      <c r="AC9" s="515">
        <v>40</v>
      </c>
      <c r="AD9" s="516"/>
      <c r="AE9" s="516"/>
      <c r="AF9" s="516"/>
      <c r="AG9" s="517"/>
      <c r="AH9" s="511"/>
      <c r="AI9" s="82" t="s">
        <v>91</v>
      </c>
      <c r="AJ9" s="471" t="s">
        <v>92</v>
      </c>
      <c r="AK9" s="471"/>
      <c r="AL9" s="83" t="s">
        <v>60</v>
      </c>
      <c r="AM9" s="1"/>
    </row>
    <row r="10" spans="1:39" ht="8.4499999999999993" customHeight="1" x14ac:dyDescent="0.2">
      <c r="A10" s="534">
        <v>5</v>
      </c>
      <c r="B10" s="383" t="s">
        <v>61</v>
      </c>
      <c r="C10" s="509"/>
      <c r="D10" s="509"/>
      <c r="E10" s="509"/>
      <c r="F10" s="509"/>
      <c r="G10" s="509"/>
      <c r="H10" s="509" t="s">
        <v>85</v>
      </c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  <c r="AE10" s="509"/>
      <c r="AF10" s="509"/>
      <c r="AG10" s="509"/>
      <c r="AH10" s="512"/>
      <c r="AI10" s="458">
        <f>SUM(AK3:AL6)</f>
        <v>219</v>
      </c>
      <c r="AJ10" s="520">
        <v>184</v>
      </c>
      <c r="AK10" s="521"/>
      <c r="AL10" s="472">
        <f>AI10-AJ10</f>
        <v>35</v>
      </c>
      <c r="AM10" s="499"/>
    </row>
    <row r="11" spans="1:39" ht="8.4499999999999993" customHeight="1" thickBot="1" x14ac:dyDescent="0.25">
      <c r="A11" s="534"/>
      <c r="B11" s="508"/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3"/>
      <c r="AI11" s="514"/>
      <c r="AJ11" s="522"/>
      <c r="AK11" s="523"/>
      <c r="AL11" s="473"/>
      <c r="AM11" s="499"/>
    </row>
    <row r="12" spans="1:39" x14ac:dyDescent="0.2">
      <c r="A12" s="385"/>
      <c r="B12" s="530"/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7"/>
    </row>
    <row r="13" spans="1:39" ht="8.4499999999999993" customHeight="1" x14ac:dyDescent="0.2">
      <c r="A13" s="386"/>
      <c r="B13" s="532" t="s">
        <v>11</v>
      </c>
      <c r="C13" s="477" t="s">
        <v>12</v>
      </c>
      <c r="D13" s="479"/>
      <c r="E13" s="477" t="s">
        <v>13</v>
      </c>
      <c r="F13" s="478"/>
      <c r="G13" s="478"/>
      <c r="H13" s="478"/>
      <c r="I13" s="478"/>
      <c r="J13" s="478"/>
      <c r="K13" s="479"/>
      <c r="L13" s="477" t="s">
        <v>14</v>
      </c>
      <c r="M13" s="478"/>
      <c r="N13" s="478"/>
      <c r="O13" s="478"/>
      <c r="P13" s="478"/>
      <c r="Q13" s="478"/>
      <c r="R13" s="479"/>
      <c r="S13" s="477" t="s">
        <v>15</v>
      </c>
      <c r="T13" s="478"/>
      <c r="U13" s="478"/>
      <c r="V13" s="478"/>
      <c r="W13" s="478"/>
      <c r="X13" s="478"/>
      <c r="Y13" s="479"/>
      <c r="Z13" s="477" t="s">
        <v>16</v>
      </c>
      <c r="AA13" s="478"/>
      <c r="AB13" s="478"/>
      <c r="AC13" s="478"/>
      <c r="AD13" s="478"/>
      <c r="AE13" s="478"/>
      <c r="AF13" s="478"/>
      <c r="AG13" s="479"/>
      <c r="AH13" s="469" t="s">
        <v>5</v>
      </c>
      <c r="AI13" s="458" t="s">
        <v>17</v>
      </c>
      <c r="AJ13" s="458"/>
      <c r="AK13" s="458" t="s">
        <v>18</v>
      </c>
      <c r="AL13" s="458"/>
      <c r="AM13" s="518"/>
    </row>
    <row r="14" spans="1:39" ht="8.4499999999999993" customHeight="1" thickBot="1" x14ac:dyDescent="0.25">
      <c r="A14" s="387"/>
      <c r="B14" s="533"/>
      <c r="C14" s="5">
        <v>1</v>
      </c>
      <c r="D14" s="15">
        <v>2</v>
      </c>
      <c r="E14" s="37">
        <v>3</v>
      </c>
      <c r="F14" s="38">
        <v>4</v>
      </c>
      <c r="G14" s="38">
        <v>5</v>
      </c>
      <c r="H14" s="38">
        <v>6</v>
      </c>
      <c r="I14" s="38">
        <v>7</v>
      </c>
      <c r="J14" s="38">
        <v>8</v>
      </c>
      <c r="K14" s="39">
        <v>9</v>
      </c>
      <c r="L14" s="37">
        <v>10</v>
      </c>
      <c r="M14" s="38">
        <v>11</v>
      </c>
      <c r="N14" s="38">
        <v>12</v>
      </c>
      <c r="O14" s="38">
        <v>13</v>
      </c>
      <c r="P14" s="38">
        <v>14</v>
      </c>
      <c r="Q14" s="38">
        <v>15</v>
      </c>
      <c r="R14" s="39">
        <v>16</v>
      </c>
      <c r="S14" s="37">
        <v>17</v>
      </c>
      <c r="T14" s="38">
        <v>18</v>
      </c>
      <c r="U14" s="38">
        <v>19</v>
      </c>
      <c r="V14" s="38">
        <v>20</v>
      </c>
      <c r="W14" s="38">
        <v>21</v>
      </c>
      <c r="X14" s="38">
        <v>22</v>
      </c>
      <c r="Y14" s="39">
        <v>23</v>
      </c>
      <c r="Z14" s="37">
        <v>24</v>
      </c>
      <c r="AA14" s="38">
        <v>25</v>
      </c>
      <c r="AB14" s="38">
        <v>26</v>
      </c>
      <c r="AC14" s="38">
        <v>27</v>
      </c>
      <c r="AD14" s="38">
        <v>28</v>
      </c>
      <c r="AE14" s="38">
        <v>29</v>
      </c>
      <c r="AF14" s="18"/>
      <c r="AG14" s="19"/>
      <c r="AH14" s="470"/>
      <c r="AI14" s="475">
        <v>20</v>
      </c>
      <c r="AJ14" s="475"/>
      <c r="AK14" s="475">
        <v>160</v>
      </c>
      <c r="AL14" s="475"/>
      <c r="AM14" s="519"/>
    </row>
    <row r="15" spans="1:39" ht="17.100000000000001" customHeight="1" x14ac:dyDescent="0.2">
      <c r="A15" s="43">
        <v>1</v>
      </c>
      <c r="B15" s="45" t="s">
        <v>6</v>
      </c>
      <c r="C15" s="63"/>
      <c r="D15" s="4"/>
      <c r="E15" s="47">
        <v>9</v>
      </c>
      <c r="F15" s="47">
        <v>9</v>
      </c>
      <c r="G15" s="47">
        <v>8</v>
      </c>
      <c r="H15" s="24">
        <v>8</v>
      </c>
      <c r="I15" s="24">
        <v>8</v>
      </c>
      <c r="J15" s="25"/>
      <c r="K15" s="52"/>
      <c r="L15" s="23">
        <v>8</v>
      </c>
      <c r="M15" s="47">
        <v>8</v>
      </c>
      <c r="N15" s="47">
        <v>9</v>
      </c>
      <c r="O15" s="24">
        <v>7</v>
      </c>
      <c r="P15" s="24">
        <v>8</v>
      </c>
      <c r="Q15" s="25"/>
      <c r="R15" s="52"/>
      <c r="S15" s="23">
        <v>9</v>
      </c>
      <c r="T15" s="47">
        <v>9</v>
      </c>
      <c r="U15" s="47">
        <v>9</v>
      </c>
      <c r="V15" s="24">
        <v>8</v>
      </c>
      <c r="W15" s="24">
        <v>8</v>
      </c>
      <c r="X15" s="25"/>
      <c r="Y15" s="52"/>
      <c r="Z15" s="23">
        <v>9</v>
      </c>
      <c r="AA15" s="47">
        <v>6</v>
      </c>
      <c r="AB15" s="47">
        <v>9</v>
      </c>
      <c r="AC15" s="24">
        <v>8</v>
      </c>
      <c r="AD15" s="24">
        <v>8</v>
      </c>
      <c r="AE15" s="25"/>
      <c r="AF15" s="52"/>
      <c r="AG15" s="16"/>
      <c r="AH15" s="20">
        <f>SUM(E15:AD15)</f>
        <v>165</v>
      </c>
      <c r="AI15" s="441" t="s">
        <v>87</v>
      </c>
      <c r="AJ15" s="442"/>
      <c r="AK15" s="443">
        <v>35</v>
      </c>
      <c r="AL15" s="444"/>
      <c r="AM15" s="49"/>
    </row>
    <row r="16" spans="1:39" ht="8.25" customHeight="1" x14ac:dyDescent="0.2">
      <c r="A16" s="51"/>
      <c r="B16" s="54" t="s">
        <v>107</v>
      </c>
      <c r="C16" s="64"/>
      <c r="D16" s="56"/>
      <c r="E16" s="77"/>
      <c r="F16" s="77"/>
      <c r="G16" s="57"/>
      <c r="H16" s="58"/>
      <c r="I16" s="58"/>
      <c r="J16" s="65"/>
      <c r="K16" s="59"/>
      <c r="L16" s="55"/>
      <c r="M16" s="57"/>
      <c r="N16" s="57"/>
      <c r="O16" s="58"/>
      <c r="P16" s="58"/>
      <c r="Q16" s="65"/>
      <c r="R16" s="59"/>
      <c r="S16" s="55"/>
      <c r="T16" s="57"/>
      <c r="U16" s="57"/>
      <c r="V16" s="58"/>
      <c r="W16" s="58"/>
      <c r="X16" s="65"/>
      <c r="Y16" s="59"/>
      <c r="Z16" s="55"/>
      <c r="AA16" s="57"/>
      <c r="AB16" s="57"/>
      <c r="AC16" s="58"/>
      <c r="AD16" s="58"/>
      <c r="AE16" s="65"/>
      <c r="AF16" s="17"/>
      <c r="AG16" s="21"/>
      <c r="AH16" s="84"/>
      <c r="AI16" s="445" t="s">
        <v>86</v>
      </c>
      <c r="AJ16" s="446"/>
      <c r="AK16" s="447" t="s">
        <v>106</v>
      </c>
      <c r="AL16" s="448"/>
      <c r="AM16" s="40"/>
    </row>
    <row r="17" spans="1:39" ht="8.4499999999999993" customHeight="1" x14ac:dyDescent="0.2">
      <c r="A17" s="395">
        <v>2</v>
      </c>
      <c r="B17" s="524" t="s">
        <v>8</v>
      </c>
      <c r="C17" s="485"/>
      <c r="D17" s="483"/>
      <c r="E17" s="485"/>
      <c r="F17" s="481"/>
      <c r="G17" s="481"/>
      <c r="H17" s="481"/>
      <c r="I17" s="481"/>
      <c r="J17" s="481"/>
      <c r="K17" s="483"/>
      <c r="L17" s="485"/>
      <c r="M17" s="481"/>
      <c r="N17" s="481"/>
      <c r="O17" s="481"/>
      <c r="P17" s="481"/>
      <c r="Q17" s="481"/>
      <c r="R17" s="483"/>
      <c r="S17" s="485"/>
      <c r="T17" s="481"/>
      <c r="U17" s="481"/>
      <c r="V17" s="481"/>
      <c r="W17" s="481"/>
      <c r="X17" s="481"/>
      <c r="Y17" s="483"/>
      <c r="Z17" s="485"/>
      <c r="AA17" s="481"/>
      <c r="AB17" s="481"/>
      <c r="AC17" s="481"/>
      <c r="AD17" s="481"/>
      <c r="AE17" s="481"/>
      <c r="AF17" s="17"/>
      <c r="AG17" s="21"/>
      <c r="AH17" s="459" t="s">
        <v>106</v>
      </c>
      <c r="AI17" s="537" t="s">
        <v>63</v>
      </c>
      <c r="AJ17" s="538"/>
      <c r="AK17" s="541">
        <v>165</v>
      </c>
      <c r="AL17" s="542"/>
      <c r="AM17" s="474"/>
    </row>
    <row r="18" spans="1:39" ht="8.4499999999999993" customHeight="1" x14ac:dyDescent="0.2">
      <c r="A18" s="396"/>
      <c r="B18" s="525"/>
      <c r="C18" s="526"/>
      <c r="D18" s="527"/>
      <c r="E18" s="528"/>
      <c r="F18" s="529"/>
      <c r="G18" s="529"/>
      <c r="H18" s="529"/>
      <c r="I18" s="529"/>
      <c r="J18" s="529"/>
      <c r="K18" s="527"/>
      <c r="L18" s="528"/>
      <c r="M18" s="529"/>
      <c r="N18" s="529"/>
      <c r="O18" s="529"/>
      <c r="P18" s="529"/>
      <c r="Q18" s="529"/>
      <c r="R18" s="527"/>
      <c r="S18" s="528"/>
      <c r="T18" s="529"/>
      <c r="U18" s="529"/>
      <c r="V18" s="529"/>
      <c r="W18" s="529"/>
      <c r="X18" s="529"/>
      <c r="Y18" s="527"/>
      <c r="Z18" s="528"/>
      <c r="AA18" s="529"/>
      <c r="AB18" s="529"/>
      <c r="AC18" s="529"/>
      <c r="AD18" s="529"/>
      <c r="AE18" s="536"/>
      <c r="AF18" s="61"/>
      <c r="AG18" s="21"/>
      <c r="AH18" s="460"/>
      <c r="AI18" s="539"/>
      <c r="AJ18" s="540"/>
      <c r="AK18" s="543"/>
      <c r="AL18" s="544"/>
      <c r="AM18" s="474"/>
    </row>
    <row r="19" spans="1:39" ht="8.4499999999999993" customHeight="1" x14ac:dyDescent="0.2">
      <c r="A19" s="395">
        <v>3</v>
      </c>
      <c r="B19" s="524" t="s">
        <v>10</v>
      </c>
      <c r="C19" s="485"/>
      <c r="D19" s="483"/>
      <c r="E19" s="485"/>
      <c r="F19" s="481"/>
      <c r="G19" s="481"/>
      <c r="H19" s="481"/>
      <c r="I19" s="481"/>
      <c r="J19" s="481"/>
      <c r="K19" s="483"/>
      <c r="L19" s="485"/>
      <c r="M19" s="481"/>
      <c r="N19" s="481"/>
      <c r="O19" s="481"/>
      <c r="P19" s="481"/>
      <c r="Q19" s="481"/>
      <c r="R19" s="483"/>
      <c r="S19" s="485"/>
      <c r="T19" s="481"/>
      <c r="U19" s="481"/>
      <c r="V19" s="481"/>
      <c r="W19" s="481"/>
      <c r="X19" s="481"/>
      <c r="Y19" s="483"/>
      <c r="Z19" s="485"/>
      <c r="AA19" s="481"/>
      <c r="AB19" s="481"/>
      <c r="AC19" s="481"/>
      <c r="AD19" s="497"/>
      <c r="AE19" s="497"/>
      <c r="AF19" s="17"/>
      <c r="AG19" s="21"/>
      <c r="AH19" s="459" t="s">
        <v>106</v>
      </c>
      <c r="AI19" s="461" t="s">
        <v>57</v>
      </c>
      <c r="AJ19" s="462"/>
      <c r="AK19" s="465">
        <v>20</v>
      </c>
      <c r="AL19" s="466"/>
      <c r="AM19" s="474"/>
    </row>
    <row r="20" spans="1:39" ht="8.4499999999999993" customHeight="1" thickBot="1" x14ac:dyDescent="0.25">
      <c r="A20" s="396"/>
      <c r="B20" s="525"/>
      <c r="C20" s="526"/>
      <c r="D20" s="535"/>
      <c r="E20" s="526"/>
      <c r="F20" s="536"/>
      <c r="G20" s="536"/>
      <c r="H20" s="536"/>
      <c r="I20" s="536"/>
      <c r="J20" s="536"/>
      <c r="K20" s="535"/>
      <c r="L20" s="526"/>
      <c r="M20" s="536"/>
      <c r="N20" s="536"/>
      <c r="O20" s="536"/>
      <c r="P20" s="536"/>
      <c r="Q20" s="536"/>
      <c r="R20" s="535"/>
      <c r="S20" s="526"/>
      <c r="T20" s="536"/>
      <c r="U20" s="536"/>
      <c r="V20" s="536"/>
      <c r="W20" s="536"/>
      <c r="X20" s="536"/>
      <c r="Y20" s="535"/>
      <c r="Z20" s="526"/>
      <c r="AA20" s="536"/>
      <c r="AB20" s="536"/>
      <c r="AC20" s="536"/>
      <c r="AD20" s="546"/>
      <c r="AE20" s="546"/>
      <c r="AF20" s="61"/>
      <c r="AG20" s="21"/>
      <c r="AH20" s="460"/>
      <c r="AI20" s="463"/>
      <c r="AJ20" s="464"/>
      <c r="AK20" s="467"/>
      <c r="AL20" s="468"/>
      <c r="AM20" s="474"/>
    </row>
    <row r="21" spans="1:39" ht="17.100000000000001" customHeight="1" thickBot="1" x14ac:dyDescent="0.25">
      <c r="A21" s="43">
        <v>4</v>
      </c>
      <c r="B21" s="36" t="s">
        <v>58</v>
      </c>
      <c r="C21" s="515"/>
      <c r="D21" s="517"/>
      <c r="E21" s="515">
        <v>42</v>
      </c>
      <c r="F21" s="516"/>
      <c r="G21" s="516"/>
      <c r="H21" s="516"/>
      <c r="I21" s="516"/>
      <c r="J21" s="516"/>
      <c r="K21" s="517"/>
      <c r="L21" s="515">
        <v>40</v>
      </c>
      <c r="M21" s="516"/>
      <c r="N21" s="516"/>
      <c r="O21" s="516"/>
      <c r="P21" s="516"/>
      <c r="Q21" s="516"/>
      <c r="R21" s="517"/>
      <c r="S21" s="515">
        <v>43</v>
      </c>
      <c r="T21" s="516"/>
      <c r="U21" s="516"/>
      <c r="V21" s="516"/>
      <c r="W21" s="516"/>
      <c r="X21" s="516"/>
      <c r="Y21" s="517"/>
      <c r="Z21" s="515">
        <v>40</v>
      </c>
      <c r="AA21" s="516"/>
      <c r="AB21" s="516"/>
      <c r="AC21" s="516"/>
      <c r="AD21" s="516"/>
      <c r="AE21" s="545"/>
      <c r="AF21" s="17"/>
      <c r="AG21" s="21"/>
      <c r="AH21" s="511"/>
      <c r="AI21" s="82" t="s">
        <v>88</v>
      </c>
      <c r="AJ21" s="471" t="s">
        <v>89</v>
      </c>
      <c r="AK21" s="471"/>
      <c r="AL21" s="83" t="s">
        <v>62</v>
      </c>
      <c r="AM21" s="1"/>
    </row>
    <row r="22" spans="1:39" ht="8.4499999999999993" customHeight="1" x14ac:dyDescent="0.2">
      <c r="A22" s="395">
        <v>5</v>
      </c>
      <c r="B22" s="524" t="s">
        <v>61</v>
      </c>
      <c r="C22" s="551"/>
      <c r="D22" s="552"/>
      <c r="E22" s="551"/>
      <c r="F22" s="555"/>
      <c r="G22" s="555"/>
      <c r="H22" s="555"/>
      <c r="I22" s="555"/>
      <c r="J22" s="555"/>
      <c r="K22" s="552"/>
      <c r="L22" s="551"/>
      <c r="M22" s="555"/>
      <c r="N22" s="555"/>
      <c r="O22" s="555"/>
      <c r="P22" s="555"/>
      <c r="Q22" s="555"/>
      <c r="R22" s="552"/>
      <c r="S22" s="551" t="s">
        <v>85</v>
      </c>
      <c r="T22" s="555"/>
      <c r="U22" s="555"/>
      <c r="V22" s="555"/>
      <c r="W22" s="555"/>
      <c r="X22" s="555"/>
      <c r="Y22" s="552"/>
      <c r="Z22" s="551"/>
      <c r="AA22" s="555"/>
      <c r="AB22" s="555"/>
      <c r="AC22" s="555"/>
      <c r="AD22" s="555"/>
      <c r="AE22" s="557"/>
      <c r="AF22" s="17"/>
      <c r="AG22" s="21"/>
      <c r="AH22" s="512"/>
      <c r="AI22" s="559">
        <f>SUM(AK15:AL18)-AK19</f>
        <v>180</v>
      </c>
      <c r="AJ22" s="561">
        <v>160</v>
      </c>
      <c r="AK22" s="562"/>
      <c r="AL22" s="472">
        <f>AI22-AJ22</f>
        <v>20</v>
      </c>
      <c r="AM22" s="474"/>
    </row>
    <row r="23" spans="1:39" ht="8.4499999999999993" customHeight="1" thickBot="1" x14ac:dyDescent="0.25">
      <c r="A23" s="396"/>
      <c r="B23" s="550"/>
      <c r="C23" s="553"/>
      <c r="D23" s="554"/>
      <c r="E23" s="553"/>
      <c r="F23" s="556"/>
      <c r="G23" s="556"/>
      <c r="H23" s="556"/>
      <c r="I23" s="556"/>
      <c r="J23" s="556"/>
      <c r="K23" s="554"/>
      <c r="L23" s="553"/>
      <c r="M23" s="556"/>
      <c r="N23" s="556"/>
      <c r="O23" s="556"/>
      <c r="P23" s="556"/>
      <c r="Q23" s="556"/>
      <c r="R23" s="554"/>
      <c r="S23" s="553"/>
      <c r="T23" s="556"/>
      <c r="U23" s="556"/>
      <c r="V23" s="556"/>
      <c r="W23" s="556"/>
      <c r="X23" s="556"/>
      <c r="Y23" s="554"/>
      <c r="Z23" s="553"/>
      <c r="AA23" s="556"/>
      <c r="AB23" s="556"/>
      <c r="AC23" s="556"/>
      <c r="AD23" s="556"/>
      <c r="AE23" s="558"/>
      <c r="AF23" s="62"/>
      <c r="AG23" s="22"/>
      <c r="AH23" s="513"/>
      <c r="AI23" s="560"/>
      <c r="AJ23" s="563"/>
      <c r="AK23" s="564"/>
      <c r="AL23" s="473"/>
      <c r="AM23" s="474"/>
    </row>
    <row r="24" spans="1:39" x14ac:dyDescent="0.2">
      <c r="A24" s="385"/>
      <c r="B24" s="547"/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8"/>
      <c r="AF24" s="548"/>
      <c r="AG24" s="548"/>
      <c r="AH24" s="548"/>
      <c r="AI24" s="548"/>
      <c r="AJ24" s="548"/>
      <c r="AK24" s="548"/>
      <c r="AL24" s="549"/>
      <c r="AM24" s="7"/>
    </row>
    <row r="25" spans="1:39" ht="8.4499999999999993" customHeight="1" x14ac:dyDescent="0.2">
      <c r="A25" s="386"/>
      <c r="B25" s="532" t="s">
        <v>19</v>
      </c>
      <c r="C25" s="2"/>
      <c r="D25" s="477" t="s">
        <v>20</v>
      </c>
      <c r="E25" s="478"/>
      <c r="F25" s="478"/>
      <c r="G25" s="478"/>
      <c r="H25" s="478"/>
      <c r="I25" s="478"/>
      <c r="J25" s="479"/>
      <c r="K25" s="477" t="s">
        <v>21</v>
      </c>
      <c r="L25" s="478"/>
      <c r="M25" s="478"/>
      <c r="N25" s="478"/>
      <c r="O25" s="478"/>
      <c r="P25" s="478"/>
      <c r="Q25" s="479"/>
      <c r="R25" s="477" t="s">
        <v>22</v>
      </c>
      <c r="S25" s="478"/>
      <c r="T25" s="478"/>
      <c r="U25" s="478"/>
      <c r="V25" s="478"/>
      <c r="W25" s="478"/>
      <c r="X25" s="479"/>
      <c r="Y25" s="477" t="s">
        <v>23</v>
      </c>
      <c r="Z25" s="478"/>
      <c r="AA25" s="478"/>
      <c r="AB25" s="478"/>
      <c r="AC25" s="478"/>
      <c r="AD25" s="478"/>
      <c r="AE25" s="479"/>
      <c r="AF25" s="477" t="s">
        <v>27</v>
      </c>
      <c r="AG25" s="479"/>
      <c r="AH25" s="469" t="s">
        <v>5</v>
      </c>
      <c r="AI25" s="458" t="s">
        <v>24</v>
      </c>
      <c r="AJ25" s="458"/>
      <c r="AK25" s="458" t="s">
        <v>25</v>
      </c>
      <c r="AL25" s="458"/>
      <c r="AM25" s="567"/>
    </row>
    <row r="26" spans="1:39" ht="8.4499999999999993" customHeight="1" thickBot="1" x14ac:dyDescent="0.25">
      <c r="A26" s="387"/>
      <c r="B26" s="533"/>
      <c r="C26" s="3">
        <v>1</v>
      </c>
      <c r="D26" s="37">
        <v>2</v>
      </c>
      <c r="E26" s="38">
        <v>3</v>
      </c>
      <c r="F26" s="38">
        <v>4</v>
      </c>
      <c r="G26" s="38">
        <v>5</v>
      </c>
      <c r="H26" s="38">
        <v>6</v>
      </c>
      <c r="I26" s="38">
        <v>7</v>
      </c>
      <c r="J26" s="39">
        <v>8</v>
      </c>
      <c r="K26" s="37">
        <v>9</v>
      </c>
      <c r="L26" s="38">
        <v>10</v>
      </c>
      <c r="M26" s="38">
        <v>11</v>
      </c>
      <c r="N26" s="38">
        <v>12</v>
      </c>
      <c r="O26" s="38">
        <v>13</v>
      </c>
      <c r="P26" s="38">
        <v>14</v>
      </c>
      <c r="Q26" s="39">
        <v>15</v>
      </c>
      <c r="R26" s="37">
        <v>16</v>
      </c>
      <c r="S26" s="38">
        <v>17</v>
      </c>
      <c r="T26" s="38">
        <v>18</v>
      </c>
      <c r="U26" s="38">
        <v>19</v>
      </c>
      <c r="V26" s="38">
        <v>20</v>
      </c>
      <c r="W26" s="38">
        <v>21</v>
      </c>
      <c r="X26" s="39">
        <v>22</v>
      </c>
      <c r="Y26" s="37">
        <v>23</v>
      </c>
      <c r="Z26" s="38">
        <v>24</v>
      </c>
      <c r="AA26" s="38">
        <v>25</v>
      </c>
      <c r="AB26" s="38">
        <v>26</v>
      </c>
      <c r="AC26" s="38">
        <v>27</v>
      </c>
      <c r="AD26" s="38">
        <v>28</v>
      </c>
      <c r="AE26" s="39">
        <v>29</v>
      </c>
      <c r="AF26" s="37">
        <v>30</v>
      </c>
      <c r="AG26" s="39">
        <v>31</v>
      </c>
      <c r="AH26" s="470"/>
      <c r="AI26" s="475">
        <v>22</v>
      </c>
      <c r="AJ26" s="475"/>
      <c r="AK26" s="475">
        <v>176</v>
      </c>
      <c r="AL26" s="475"/>
      <c r="AM26" s="568"/>
    </row>
    <row r="27" spans="1:39" ht="17.100000000000001" customHeight="1" x14ac:dyDescent="0.2">
      <c r="A27" s="43">
        <v>1</v>
      </c>
      <c r="B27" s="45" t="s">
        <v>6</v>
      </c>
      <c r="C27" s="10"/>
      <c r="D27" s="78"/>
      <c r="E27" s="79"/>
      <c r="F27" s="47">
        <v>8</v>
      </c>
      <c r="G27" s="24">
        <v>8</v>
      </c>
      <c r="H27" s="24">
        <v>8</v>
      </c>
      <c r="I27" s="25"/>
      <c r="J27" s="52"/>
      <c r="K27" s="23">
        <v>5</v>
      </c>
      <c r="L27" s="47">
        <v>5</v>
      </c>
      <c r="M27" s="47">
        <v>5</v>
      </c>
      <c r="N27" s="24">
        <v>5</v>
      </c>
      <c r="O27" s="24">
        <v>5</v>
      </c>
      <c r="P27" s="25"/>
      <c r="Q27" s="52"/>
      <c r="R27" s="23"/>
      <c r="S27" s="47"/>
      <c r="T27" s="47"/>
      <c r="U27" s="24"/>
      <c r="V27" s="24"/>
      <c r="W27" s="25"/>
      <c r="X27" s="52"/>
      <c r="Y27" s="23">
        <v>8</v>
      </c>
      <c r="Z27" s="47">
        <v>8</v>
      </c>
      <c r="AA27" s="47">
        <v>8</v>
      </c>
      <c r="AB27" s="24">
        <v>8</v>
      </c>
      <c r="AC27" s="24">
        <v>8</v>
      </c>
      <c r="AD27" s="25"/>
      <c r="AE27" s="52"/>
      <c r="AF27" s="23">
        <v>9</v>
      </c>
      <c r="AG27" s="46">
        <v>9</v>
      </c>
      <c r="AH27" s="20">
        <v>107</v>
      </c>
      <c r="AI27" s="449" t="s">
        <v>87</v>
      </c>
      <c r="AJ27" s="450"/>
      <c r="AK27" s="451">
        <v>20</v>
      </c>
      <c r="AL27" s="452"/>
      <c r="AM27" s="49"/>
    </row>
    <row r="28" spans="1:39" ht="9" customHeight="1" x14ac:dyDescent="0.2">
      <c r="A28" s="51"/>
      <c r="B28" s="54" t="s">
        <v>107</v>
      </c>
      <c r="C28" s="66"/>
      <c r="D28" s="90" t="s">
        <v>56</v>
      </c>
      <c r="E28" s="91" t="s">
        <v>56</v>
      </c>
      <c r="F28" s="48"/>
      <c r="G28" s="29"/>
      <c r="H28" s="29"/>
      <c r="I28" s="30"/>
      <c r="J28" s="67"/>
      <c r="K28" s="28"/>
      <c r="L28" s="48"/>
      <c r="M28" s="80"/>
      <c r="N28" s="75"/>
      <c r="O28" s="29"/>
      <c r="P28" s="30"/>
      <c r="Q28" s="67"/>
      <c r="R28" s="28"/>
      <c r="S28" s="48"/>
      <c r="T28" s="48"/>
      <c r="U28" s="29"/>
      <c r="V28" s="29"/>
      <c r="W28" s="30"/>
      <c r="X28" s="67"/>
      <c r="Y28" s="28"/>
      <c r="Z28" s="48"/>
      <c r="AA28" s="48"/>
      <c r="AB28" s="29"/>
      <c r="AC28" s="29"/>
      <c r="AD28" s="30"/>
      <c r="AE28" s="67"/>
      <c r="AF28" s="28"/>
      <c r="AG28" s="68"/>
      <c r="AH28" s="81"/>
      <c r="AI28" s="453" t="s">
        <v>86</v>
      </c>
      <c r="AJ28" s="454"/>
      <c r="AK28" s="455" t="s">
        <v>106</v>
      </c>
      <c r="AL28" s="456"/>
      <c r="AM28" s="40"/>
    </row>
    <row r="29" spans="1:39" ht="8.4499999999999993" customHeight="1" x14ac:dyDescent="0.2">
      <c r="A29" s="395">
        <v>2</v>
      </c>
      <c r="B29" s="524" t="s">
        <v>8</v>
      </c>
      <c r="C29" s="565"/>
      <c r="D29" s="485"/>
      <c r="E29" s="481"/>
      <c r="F29" s="481"/>
      <c r="G29" s="481"/>
      <c r="H29" s="481"/>
      <c r="I29" s="481"/>
      <c r="J29" s="483"/>
      <c r="K29" s="485">
        <v>3</v>
      </c>
      <c r="L29" s="481">
        <v>3</v>
      </c>
      <c r="M29" s="481">
        <v>3</v>
      </c>
      <c r="N29" s="481">
        <v>3</v>
      </c>
      <c r="O29" s="481">
        <v>3</v>
      </c>
      <c r="P29" s="481"/>
      <c r="Q29" s="483"/>
      <c r="R29" s="485">
        <v>2</v>
      </c>
      <c r="S29" s="481">
        <v>2</v>
      </c>
      <c r="T29" s="481">
        <v>3</v>
      </c>
      <c r="U29" s="481">
        <v>3</v>
      </c>
      <c r="V29" s="481">
        <v>3</v>
      </c>
      <c r="W29" s="481"/>
      <c r="X29" s="483"/>
      <c r="Y29" s="485"/>
      <c r="Z29" s="481"/>
      <c r="AA29" s="481"/>
      <c r="AB29" s="481"/>
      <c r="AC29" s="481"/>
      <c r="AD29" s="481"/>
      <c r="AE29" s="483"/>
      <c r="AF29" s="485"/>
      <c r="AG29" s="483"/>
      <c r="AH29" s="565">
        <v>28</v>
      </c>
      <c r="AI29" s="492" t="s">
        <v>64</v>
      </c>
      <c r="AJ29" s="493"/>
      <c r="AK29" s="486">
        <f>SUM(AH27,AH29,AH31)</f>
        <v>162</v>
      </c>
      <c r="AL29" s="487"/>
      <c r="AM29" s="474"/>
    </row>
    <row r="30" spans="1:39" ht="8.4499999999999993" customHeight="1" x14ac:dyDescent="0.2">
      <c r="A30" s="396"/>
      <c r="B30" s="525"/>
      <c r="C30" s="566"/>
      <c r="D30" s="526"/>
      <c r="E30" s="536"/>
      <c r="F30" s="536"/>
      <c r="G30" s="536"/>
      <c r="H30" s="536"/>
      <c r="I30" s="536"/>
      <c r="J30" s="535"/>
      <c r="K30" s="526"/>
      <c r="L30" s="536"/>
      <c r="M30" s="536"/>
      <c r="N30" s="536"/>
      <c r="O30" s="536"/>
      <c r="P30" s="536"/>
      <c r="Q30" s="535"/>
      <c r="R30" s="526"/>
      <c r="S30" s="536"/>
      <c r="T30" s="536"/>
      <c r="U30" s="536"/>
      <c r="V30" s="536"/>
      <c r="W30" s="536"/>
      <c r="X30" s="535"/>
      <c r="Y30" s="526"/>
      <c r="Z30" s="536"/>
      <c r="AA30" s="536"/>
      <c r="AB30" s="536"/>
      <c r="AC30" s="536"/>
      <c r="AD30" s="536"/>
      <c r="AE30" s="535"/>
      <c r="AF30" s="526"/>
      <c r="AG30" s="535"/>
      <c r="AH30" s="566"/>
      <c r="AI30" s="494"/>
      <c r="AJ30" s="495"/>
      <c r="AK30" s="488"/>
      <c r="AL30" s="489"/>
      <c r="AM30" s="474"/>
    </row>
    <row r="31" spans="1:39" ht="8.4499999999999993" customHeight="1" x14ac:dyDescent="0.2">
      <c r="A31" s="395">
        <v>3</v>
      </c>
      <c r="B31" s="524" t="s">
        <v>10</v>
      </c>
      <c r="C31" s="565"/>
      <c r="D31" s="485"/>
      <c r="E31" s="481"/>
      <c r="F31" s="481"/>
      <c r="G31" s="481"/>
      <c r="H31" s="481"/>
      <c r="I31" s="481"/>
      <c r="J31" s="483"/>
      <c r="K31" s="485"/>
      <c r="L31" s="481"/>
      <c r="M31" s="481"/>
      <c r="N31" s="481"/>
      <c r="O31" s="481"/>
      <c r="P31" s="481"/>
      <c r="Q31" s="483"/>
      <c r="R31" s="485">
        <v>6</v>
      </c>
      <c r="S31" s="481">
        <v>6</v>
      </c>
      <c r="T31" s="481">
        <v>5</v>
      </c>
      <c r="U31" s="481">
        <v>5</v>
      </c>
      <c r="V31" s="481">
        <v>5</v>
      </c>
      <c r="W31" s="481"/>
      <c r="X31" s="483"/>
      <c r="Y31" s="485"/>
      <c r="Z31" s="481"/>
      <c r="AA31" s="481"/>
      <c r="AB31" s="481"/>
      <c r="AC31" s="481"/>
      <c r="AD31" s="497"/>
      <c r="AE31" s="572"/>
      <c r="AF31" s="485"/>
      <c r="AG31" s="483"/>
      <c r="AH31" s="565">
        <v>27</v>
      </c>
      <c r="AI31" s="500" t="s">
        <v>57</v>
      </c>
      <c r="AJ31" s="501"/>
      <c r="AK31" s="504" t="s">
        <v>106</v>
      </c>
      <c r="AL31" s="505"/>
      <c r="AM31" s="474"/>
    </row>
    <row r="32" spans="1:39" ht="8.4499999999999993" customHeight="1" thickBot="1" x14ac:dyDescent="0.25">
      <c r="A32" s="396"/>
      <c r="B32" s="525"/>
      <c r="C32" s="566"/>
      <c r="D32" s="526"/>
      <c r="E32" s="536"/>
      <c r="F32" s="536"/>
      <c r="G32" s="536"/>
      <c r="H32" s="536"/>
      <c r="I32" s="536"/>
      <c r="J32" s="535"/>
      <c r="K32" s="526"/>
      <c r="L32" s="536"/>
      <c r="M32" s="536"/>
      <c r="N32" s="536"/>
      <c r="O32" s="536"/>
      <c r="P32" s="536"/>
      <c r="Q32" s="535"/>
      <c r="R32" s="526"/>
      <c r="S32" s="536"/>
      <c r="T32" s="536"/>
      <c r="U32" s="536"/>
      <c r="V32" s="536"/>
      <c r="W32" s="536"/>
      <c r="X32" s="535"/>
      <c r="Y32" s="526"/>
      <c r="Z32" s="536"/>
      <c r="AA32" s="536"/>
      <c r="AB32" s="536"/>
      <c r="AC32" s="536"/>
      <c r="AD32" s="546"/>
      <c r="AE32" s="573"/>
      <c r="AF32" s="526"/>
      <c r="AG32" s="535"/>
      <c r="AH32" s="566"/>
      <c r="AI32" s="502"/>
      <c r="AJ32" s="503"/>
      <c r="AK32" s="506"/>
      <c r="AL32" s="507"/>
      <c r="AM32" s="474"/>
    </row>
    <row r="33" spans="1:39" ht="17.100000000000001" customHeight="1" thickBot="1" x14ac:dyDescent="0.25">
      <c r="A33" s="43">
        <v>4</v>
      </c>
      <c r="B33" s="36" t="s">
        <v>58</v>
      </c>
      <c r="C33" s="42"/>
      <c r="D33" s="515">
        <v>24</v>
      </c>
      <c r="E33" s="516"/>
      <c r="F33" s="516"/>
      <c r="G33" s="516"/>
      <c r="H33" s="516"/>
      <c r="I33" s="516"/>
      <c r="J33" s="517"/>
      <c r="K33" s="515">
        <v>40</v>
      </c>
      <c r="L33" s="516"/>
      <c r="M33" s="516"/>
      <c r="N33" s="516"/>
      <c r="O33" s="516"/>
      <c r="P33" s="516"/>
      <c r="Q33" s="517"/>
      <c r="R33" s="515">
        <v>40</v>
      </c>
      <c r="S33" s="516"/>
      <c r="T33" s="516"/>
      <c r="U33" s="516"/>
      <c r="V33" s="516"/>
      <c r="W33" s="516"/>
      <c r="X33" s="517"/>
      <c r="Y33" s="515">
        <v>40</v>
      </c>
      <c r="Z33" s="516"/>
      <c r="AA33" s="516"/>
      <c r="AB33" s="516"/>
      <c r="AC33" s="516"/>
      <c r="AD33" s="516"/>
      <c r="AE33" s="517"/>
      <c r="AF33" s="515">
        <v>18</v>
      </c>
      <c r="AG33" s="517"/>
      <c r="AH33" s="511"/>
      <c r="AI33" s="82" t="s">
        <v>90</v>
      </c>
      <c r="AJ33" s="471" t="s">
        <v>25</v>
      </c>
      <c r="AK33" s="471"/>
      <c r="AL33" s="83" t="s">
        <v>67</v>
      </c>
      <c r="AM33" s="1"/>
    </row>
    <row r="34" spans="1:39" ht="8.4499999999999993" customHeight="1" x14ac:dyDescent="0.2">
      <c r="A34" s="395">
        <v>5</v>
      </c>
      <c r="B34" s="524" t="s">
        <v>61</v>
      </c>
      <c r="C34" s="565"/>
      <c r="D34" s="551"/>
      <c r="E34" s="555"/>
      <c r="F34" s="555"/>
      <c r="G34" s="555"/>
      <c r="H34" s="555"/>
      <c r="I34" s="555"/>
      <c r="J34" s="552"/>
      <c r="K34" s="551"/>
      <c r="L34" s="555"/>
      <c r="M34" s="555"/>
      <c r="N34" s="555"/>
      <c r="O34" s="555"/>
      <c r="P34" s="555"/>
      <c r="Q34" s="552"/>
      <c r="R34" s="551"/>
      <c r="S34" s="555"/>
      <c r="T34" s="555"/>
      <c r="U34" s="555"/>
      <c r="V34" s="555"/>
      <c r="W34" s="555"/>
      <c r="X34" s="552"/>
      <c r="Y34" s="551" t="s">
        <v>85</v>
      </c>
      <c r="Z34" s="555"/>
      <c r="AA34" s="555"/>
      <c r="AB34" s="555"/>
      <c r="AC34" s="555"/>
      <c r="AD34" s="555"/>
      <c r="AE34" s="552"/>
      <c r="AF34" s="551"/>
      <c r="AG34" s="552"/>
      <c r="AH34" s="512"/>
      <c r="AI34" s="559">
        <f>SUM(AK27:AL30)</f>
        <v>182</v>
      </c>
      <c r="AJ34" s="561">
        <v>176</v>
      </c>
      <c r="AK34" s="562"/>
      <c r="AL34" s="472">
        <f>AI34-AJ34</f>
        <v>6</v>
      </c>
      <c r="AM34" s="570"/>
    </row>
    <row r="35" spans="1:39" ht="8.4499999999999993" customHeight="1" thickBot="1" x14ac:dyDescent="0.25">
      <c r="A35" s="396"/>
      <c r="B35" s="550"/>
      <c r="C35" s="569"/>
      <c r="D35" s="553"/>
      <c r="E35" s="556"/>
      <c r="F35" s="556"/>
      <c r="G35" s="556"/>
      <c r="H35" s="556"/>
      <c r="I35" s="556"/>
      <c r="J35" s="554"/>
      <c r="K35" s="553"/>
      <c r="L35" s="556"/>
      <c r="M35" s="556"/>
      <c r="N35" s="556"/>
      <c r="O35" s="556"/>
      <c r="P35" s="556"/>
      <c r="Q35" s="554"/>
      <c r="R35" s="553"/>
      <c r="S35" s="556"/>
      <c r="T35" s="556"/>
      <c r="U35" s="556"/>
      <c r="V35" s="556"/>
      <c r="W35" s="556"/>
      <c r="X35" s="554"/>
      <c r="Y35" s="553"/>
      <c r="Z35" s="556"/>
      <c r="AA35" s="556"/>
      <c r="AB35" s="556"/>
      <c r="AC35" s="556"/>
      <c r="AD35" s="556"/>
      <c r="AE35" s="554"/>
      <c r="AF35" s="553"/>
      <c r="AG35" s="554"/>
      <c r="AH35" s="513"/>
      <c r="AI35" s="560"/>
      <c r="AJ35" s="563"/>
      <c r="AK35" s="564"/>
      <c r="AL35" s="473"/>
      <c r="AM35" s="571"/>
    </row>
    <row r="36" spans="1:39" x14ac:dyDescent="0.2">
      <c r="A36" s="50"/>
      <c r="B36" s="547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9"/>
      <c r="AM36" s="7"/>
    </row>
  </sheetData>
  <sheetProtection algorithmName="SHA-512" hashValue="8uyqpcNJdeX1zNAvaAfFs1rWAFHtUKytFXnSwteoRW8pEbstodiww++N5VF2CFnMlLIPlwVasWsAnVdw44nk9Q==" saltValue="DdlEcDMH44cjK8wzWtP1yA==" spinCount="100000" sheet="1" selectLockedCells="1"/>
  <mergeCells count="325">
    <mergeCell ref="AK31:AL32"/>
    <mergeCell ref="AM31:AM32"/>
    <mergeCell ref="D33:J33"/>
    <mergeCell ref="K33:Q33"/>
    <mergeCell ref="R33:X33"/>
    <mergeCell ref="Y33:AE33"/>
    <mergeCell ref="AF33:AG33"/>
    <mergeCell ref="AH33:AH35"/>
    <mergeCell ref="AJ33:AK33"/>
    <mergeCell ref="Y34:AE35"/>
    <mergeCell ref="AF34:AG35"/>
    <mergeCell ref="AI34:AI35"/>
    <mergeCell ref="AJ34:AK35"/>
    <mergeCell ref="AL34:AL35"/>
    <mergeCell ref="AM34:AM35"/>
    <mergeCell ref="AE31:AE32"/>
    <mergeCell ref="AF31:AF32"/>
    <mergeCell ref="AG31:AG32"/>
    <mergeCell ref="AH31:AH32"/>
    <mergeCell ref="AI31:AJ32"/>
    <mergeCell ref="X31:X32"/>
    <mergeCell ref="Y31:Y32"/>
    <mergeCell ref="F31:F32"/>
    <mergeCell ref="R31:R32"/>
    <mergeCell ref="B36:AL36"/>
    <mergeCell ref="A34:A35"/>
    <mergeCell ref="B34:B35"/>
    <mergeCell ref="C34:C35"/>
    <mergeCell ref="D34:J35"/>
    <mergeCell ref="K34:Q35"/>
    <mergeCell ref="R34:X35"/>
    <mergeCell ref="AI29:AJ30"/>
    <mergeCell ref="T29:T30"/>
    <mergeCell ref="I29:I30"/>
    <mergeCell ref="J29:J30"/>
    <mergeCell ref="K29:K30"/>
    <mergeCell ref="L29:L30"/>
    <mergeCell ref="M29:M30"/>
    <mergeCell ref="N29:N30"/>
    <mergeCell ref="T31:T32"/>
    <mergeCell ref="U31:U32"/>
    <mergeCell ref="V31:V32"/>
    <mergeCell ref="W31:W32"/>
    <mergeCell ref="L31:L32"/>
    <mergeCell ref="M31:M32"/>
    <mergeCell ref="N31:N32"/>
    <mergeCell ref="O31:O32"/>
    <mergeCell ref="AD31:AD32"/>
    <mergeCell ref="J31:J32"/>
    <mergeCell ref="K31:K32"/>
    <mergeCell ref="AG29:AG30"/>
    <mergeCell ref="AH29:AH30"/>
    <mergeCell ref="Z31:Z32"/>
    <mergeCell ref="AA31:AA32"/>
    <mergeCell ref="AB31:AB32"/>
    <mergeCell ref="AC31:AC32"/>
    <mergeCell ref="S31:S32"/>
    <mergeCell ref="Q31:Q32"/>
    <mergeCell ref="P31:P32"/>
    <mergeCell ref="A31:A32"/>
    <mergeCell ref="B31:B32"/>
    <mergeCell ref="C31:C32"/>
    <mergeCell ref="D31:D32"/>
    <mergeCell ref="E31:E32"/>
    <mergeCell ref="AA29:AA30"/>
    <mergeCell ref="AB29:AB30"/>
    <mergeCell ref="AC29:AC30"/>
    <mergeCell ref="AD29:AD30"/>
    <mergeCell ref="U29:U30"/>
    <mergeCell ref="V29:V30"/>
    <mergeCell ref="W29:W30"/>
    <mergeCell ref="X29:X30"/>
    <mergeCell ref="Y29:Y30"/>
    <mergeCell ref="Z29:Z30"/>
    <mergeCell ref="O29:O30"/>
    <mergeCell ref="P29:P30"/>
    <mergeCell ref="Q29:Q30"/>
    <mergeCell ref="R29:R30"/>
    <mergeCell ref="S29:S30"/>
    <mergeCell ref="A29:A30"/>
    <mergeCell ref="G31:G32"/>
    <mergeCell ref="H31:H32"/>
    <mergeCell ref="I31:I32"/>
    <mergeCell ref="B29:B30"/>
    <mergeCell ref="C29:C30"/>
    <mergeCell ref="D29:D30"/>
    <mergeCell ref="E29:E30"/>
    <mergeCell ref="F29:F30"/>
    <mergeCell ref="G29:G30"/>
    <mergeCell ref="H29:H30"/>
    <mergeCell ref="AM25:AM26"/>
    <mergeCell ref="AI26:AJ26"/>
    <mergeCell ref="AK26:AL26"/>
    <mergeCell ref="AK29:AL30"/>
    <mergeCell ref="AM29:AM30"/>
    <mergeCell ref="AE29:AE30"/>
    <mergeCell ref="AF29:AF30"/>
    <mergeCell ref="AM22:AM23"/>
    <mergeCell ref="A24:A26"/>
    <mergeCell ref="B24:AL24"/>
    <mergeCell ref="B25:B26"/>
    <mergeCell ref="D25:J25"/>
    <mergeCell ref="K25:Q25"/>
    <mergeCell ref="R25:X25"/>
    <mergeCell ref="Y25:AE25"/>
    <mergeCell ref="AF25:AG25"/>
    <mergeCell ref="A22:A23"/>
    <mergeCell ref="B22:B23"/>
    <mergeCell ref="C22:D23"/>
    <mergeCell ref="E22:K23"/>
    <mergeCell ref="L22:R23"/>
    <mergeCell ref="S22:Y23"/>
    <mergeCell ref="Z22:AE23"/>
    <mergeCell ref="AI22:AI23"/>
    <mergeCell ref="AJ22:AK23"/>
    <mergeCell ref="C21:D21"/>
    <mergeCell ref="E21:K21"/>
    <mergeCell ref="L21:R21"/>
    <mergeCell ref="S21:Y21"/>
    <mergeCell ref="Z21:AE21"/>
    <mergeCell ref="AH21:AH23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N19:N20"/>
    <mergeCell ref="O19:O20"/>
    <mergeCell ref="R19:R20"/>
    <mergeCell ref="S19:S20"/>
    <mergeCell ref="H19:H20"/>
    <mergeCell ref="I19:I20"/>
    <mergeCell ref="J19:J20"/>
    <mergeCell ref="K19:K20"/>
    <mergeCell ref="L19:L20"/>
    <mergeCell ref="M19:M20"/>
    <mergeCell ref="M17:M18"/>
    <mergeCell ref="N17:N18"/>
    <mergeCell ref="AM17:AM18"/>
    <mergeCell ref="AC17:AC18"/>
    <mergeCell ref="AD17:AD18"/>
    <mergeCell ref="AE17:AE18"/>
    <mergeCell ref="AH17:AH18"/>
    <mergeCell ref="K17:K18"/>
    <mergeCell ref="L17:L18"/>
    <mergeCell ref="AI17:AJ18"/>
    <mergeCell ref="AK17:AL18"/>
    <mergeCell ref="AM19:AM20"/>
    <mergeCell ref="A19:A20"/>
    <mergeCell ref="B19:B20"/>
    <mergeCell ref="C19:C20"/>
    <mergeCell ref="D19:D20"/>
    <mergeCell ref="E19:E20"/>
    <mergeCell ref="F19:F20"/>
    <mergeCell ref="G19:G20"/>
    <mergeCell ref="AA17:AA18"/>
    <mergeCell ref="AB17:AB18"/>
    <mergeCell ref="U17:U18"/>
    <mergeCell ref="V17:V18"/>
    <mergeCell ref="W17:W18"/>
    <mergeCell ref="X17:X18"/>
    <mergeCell ref="Y17:Y18"/>
    <mergeCell ref="Z17:Z18"/>
    <mergeCell ref="O17:O18"/>
    <mergeCell ref="P17:P18"/>
    <mergeCell ref="P19:P20"/>
    <mergeCell ref="Q19:Q20"/>
    <mergeCell ref="R17:R18"/>
    <mergeCell ref="S17:S18"/>
    <mergeCell ref="T17:T18"/>
    <mergeCell ref="I17:I18"/>
    <mergeCell ref="J17:J18"/>
    <mergeCell ref="AM13:AM14"/>
    <mergeCell ref="AI14:AJ14"/>
    <mergeCell ref="AK14:AL14"/>
    <mergeCell ref="AJ10:AK11"/>
    <mergeCell ref="AL10:AL11"/>
    <mergeCell ref="AM10:AM11"/>
    <mergeCell ref="AC9:AG9"/>
    <mergeCell ref="A17:A18"/>
    <mergeCell ref="B17:B18"/>
    <mergeCell ref="C17:C18"/>
    <mergeCell ref="D17:D18"/>
    <mergeCell ref="E17:E18"/>
    <mergeCell ref="F17:F18"/>
    <mergeCell ref="G17:G18"/>
    <mergeCell ref="H17:H18"/>
    <mergeCell ref="Q17:Q18"/>
    <mergeCell ref="A12:A14"/>
    <mergeCell ref="B12:AL12"/>
    <mergeCell ref="B13:B14"/>
    <mergeCell ref="C13:D13"/>
    <mergeCell ref="E13:K13"/>
    <mergeCell ref="L13:R13"/>
    <mergeCell ref="S13:Y13"/>
    <mergeCell ref="A10:A11"/>
    <mergeCell ref="B10:B11"/>
    <mergeCell ref="C10:G11"/>
    <mergeCell ref="H10:N11"/>
    <mergeCell ref="O10:U11"/>
    <mergeCell ref="V10:AB11"/>
    <mergeCell ref="Z13:AG13"/>
    <mergeCell ref="AH13:AH14"/>
    <mergeCell ref="AI13:AJ13"/>
    <mergeCell ref="AH9:AH11"/>
    <mergeCell ref="AJ9:AK9"/>
    <mergeCell ref="AC10:AG11"/>
    <mergeCell ref="AI10:AI11"/>
    <mergeCell ref="C9:G9"/>
    <mergeCell ref="H9:N9"/>
    <mergeCell ref="O9:U9"/>
    <mergeCell ref="V9:AB9"/>
    <mergeCell ref="G7:G8"/>
    <mergeCell ref="H7:H8"/>
    <mergeCell ref="I7:I8"/>
    <mergeCell ref="J7:J8"/>
    <mergeCell ref="K7:K8"/>
    <mergeCell ref="T7:T8"/>
    <mergeCell ref="U7:U8"/>
    <mergeCell ref="V7:V8"/>
    <mergeCell ref="AD7:AD8"/>
    <mergeCell ref="X7:X8"/>
    <mergeCell ref="Y7:Y8"/>
    <mergeCell ref="Z7:Z8"/>
    <mergeCell ref="AA7:AA8"/>
    <mergeCell ref="AB7:AB8"/>
    <mergeCell ref="AC7:AC8"/>
    <mergeCell ref="W7:W8"/>
    <mergeCell ref="L7:L8"/>
    <mergeCell ref="M7:M8"/>
    <mergeCell ref="N7:N8"/>
    <mergeCell ref="O7:O8"/>
    <mergeCell ref="P7:P8"/>
    <mergeCell ref="S7:S8"/>
    <mergeCell ref="Q7:Q8"/>
    <mergeCell ref="AM5:AM6"/>
    <mergeCell ref="AE5:AE6"/>
    <mergeCell ref="AF5:AF6"/>
    <mergeCell ref="R7:R8"/>
    <mergeCell ref="AE7:AE8"/>
    <mergeCell ref="AF7:AF8"/>
    <mergeCell ref="AG7:AG8"/>
    <mergeCell ref="AH7:AH8"/>
    <mergeCell ref="AI7:AJ8"/>
    <mergeCell ref="AK7:AL8"/>
    <mergeCell ref="A7:A8"/>
    <mergeCell ref="B7:B8"/>
    <mergeCell ref="C7:C8"/>
    <mergeCell ref="D7:D8"/>
    <mergeCell ref="E7:E8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F7:F8"/>
    <mergeCell ref="A5:A6"/>
    <mergeCell ref="B5:B6"/>
    <mergeCell ref="C5:C6"/>
    <mergeCell ref="D5:D6"/>
    <mergeCell ref="E5:E6"/>
    <mergeCell ref="F5:F6"/>
    <mergeCell ref="G5:G6"/>
    <mergeCell ref="H5:H6"/>
    <mergeCell ref="AK5:AL6"/>
    <mergeCell ref="AG5:AG6"/>
    <mergeCell ref="AH5:AH6"/>
    <mergeCell ref="AI5:AJ6"/>
    <mergeCell ref="T5:T6"/>
    <mergeCell ref="I5:I6"/>
    <mergeCell ref="J5:J6"/>
    <mergeCell ref="K5:K6"/>
    <mergeCell ref="L5:L6"/>
    <mergeCell ref="M5:M6"/>
    <mergeCell ref="N5:N6"/>
    <mergeCell ref="AM1:AM2"/>
    <mergeCell ref="AI2:AJ2"/>
    <mergeCell ref="AK2:AL2"/>
    <mergeCell ref="B1:B2"/>
    <mergeCell ref="C1:G1"/>
    <mergeCell ref="H1:N1"/>
    <mergeCell ref="O1:U1"/>
    <mergeCell ref="V1:AB1"/>
    <mergeCell ref="AC1:AG1"/>
    <mergeCell ref="AI15:AJ15"/>
    <mergeCell ref="AK15:AL15"/>
    <mergeCell ref="AI16:AJ16"/>
    <mergeCell ref="AK16:AL16"/>
    <mergeCell ref="AI27:AJ27"/>
    <mergeCell ref="AK27:AL27"/>
    <mergeCell ref="AI28:AJ28"/>
    <mergeCell ref="AK28:AL28"/>
    <mergeCell ref="AH1:AH2"/>
    <mergeCell ref="AI1:AJ1"/>
    <mergeCell ref="AK1:AL1"/>
    <mergeCell ref="AI3:AJ3"/>
    <mergeCell ref="AK3:AL3"/>
    <mergeCell ref="AI4:AJ4"/>
    <mergeCell ref="AK4:AL4"/>
    <mergeCell ref="AH19:AH20"/>
    <mergeCell ref="AI19:AJ20"/>
    <mergeCell ref="AK19:AL20"/>
    <mergeCell ref="AH25:AH26"/>
    <mergeCell ref="AI25:AJ25"/>
    <mergeCell ref="AK25:AL25"/>
    <mergeCell ref="AJ21:AK21"/>
    <mergeCell ref="AL22:AL23"/>
    <mergeCell ref="AK13:AL1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3384-EB63-4CF4-8495-D5A5B2B94778}">
  <dimension ref="A1:AR145"/>
  <sheetViews>
    <sheetView topLeftCell="A3" zoomScale="115" zoomScaleNormal="115" workbookViewId="0">
      <selection activeCell="T27" sqref="T27"/>
    </sheetView>
  </sheetViews>
  <sheetFormatPr baseColWidth="10" defaultRowHeight="12.75" x14ac:dyDescent="0.2"/>
  <cols>
    <col min="1" max="1" width="2" style="104" bestFit="1" customWidth="1"/>
    <col min="2" max="2" width="17.28515625" style="87" customWidth="1"/>
    <col min="3" max="33" width="2.28515625" customWidth="1"/>
    <col min="34" max="34" width="4.42578125" bestFit="1" customWidth="1"/>
    <col min="35" max="35" width="7.5703125" customWidth="1"/>
    <col min="36" max="36" width="12.5703125" customWidth="1"/>
    <col min="37" max="37" width="4" customWidth="1"/>
    <col min="38" max="38" width="7.28515625" customWidth="1"/>
  </cols>
  <sheetData>
    <row r="1" spans="1:44" ht="8.4499999999999993" customHeight="1" x14ac:dyDescent="0.2">
      <c r="A1" s="8"/>
      <c r="B1" s="586" t="s">
        <v>0</v>
      </c>
      <c r="C1" s="112" t="s">
        <v>160</v>
      </c>
      <c r="D1" s="113"/>
      <c r="E1" s="100"/>
      <c r="F1" s="114"/>
      <c r="G1" s="114"/>
      <c r="H1" s="114"/>
      <c r="I1" s="114"/>
      <c r="J1" s="114"/>
      <c r="K1" s="113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6"/>
      <c r="AH1" s="457" t="s">
        <v>5</v>
      </c>
      <c r="AI1" s="458" t="s">
        <v>7</v>
      </c>
      <c r="AJ1" s="458"/>
      <c r="AK1" s="458" t="s">
        <v>9</v>
      </c>
      <c r="AL1" s="458"/>
      <c r="AM1" s="474"/>
    </row>
    <row r="2" spans="1:44" ht="8.4499999999999993" customHeight="1" thickBot="1" x14ac:dyDescent="0.25">
      <c r="A2" s="41"/>
      <c r="B2" s="586"/>
      <c r="C2" s="5">
        <v>1</v>
      </c>
      <c r="D2" s="6">
        <v>2</v>
      </c>
      <c r="E2" s="6">
        <v>3</v>
      </c>
      <c r="F2" s="6">
        <v>4</v>
      </c>
      <c r="G2" s="15">
        <v>5</v>
      </c>
      <c r="H2" s="101">
        <v>6</v>
      </c>
      <c r="I2" s="101">
        <v>7</v>
      </c>
      <c r="J2" s="101">
        <v>8</v>
      </c>
      <c r="K2" s="101">
        <v>9</v>
      </c>
      <c r="L2" s="101">
        <v>10</v>
      </c>
      <c r="M2" s="101">
        <v>11</v>
      </c>
      <c r="N2" s="101">
        <v>12</v>
      </c>
      <c r="O2" s="101">
        <v>13</v>
      </c>
      <c r="P2" s="101">
        <v>14</v>
      </c>
      <c r="Q2" s="101">
        <v>15</v>
      </c>
      <c r="R2" s="101">
        <v>16</v>
      </c>
      <c r="S2" s="101">
        <v>17</v>
      </c>
      <c r="T2" s="101">
        <v>18</v>
      </c>
      <c r="U2" s="101">
        <v>19</v>
      </c>
      <c r="V2" s="101">
        <v>20</v>
      </c>
      <c r="W2" s="101">
        <v>21</v>
      </c>
      <c r="X2" s="101">
        <v>22</v>
      </c>
      <c r="Y2" s="101">
        <v>23</v>
      </c>
      <c r="Z2" s="101">
        <v>24</v>
      </c>
      <c r="AA2" s="101">
        <v>25</v>
      </c>
      <c r="AB2" s="101">
        <v>26</v>
      </c>
      <c r="AC2" s="101">
        <v>27</v>
      </c>
      <c r="AD2" s="101">
        <v>28</v>
      </c>
      <c r="AE2" s="101">
        <v>29</v>
      </c>
      <c r="AF2" s="101">
        <v>30</v>
      </c>
      <c r="AG2" s="111">
        <v>31</v>
      </c>
      <c r="AH2" s="457"/>
      <c r="AI2" s="475">
        <v>21</v>
      </c>
      <c r="AJ2" s="475"/>
      <c r="AK2" s="475">
        <v>168</v>
      </c>
      <c r="AL2" s="475"/>
      <c r="AM2" s="474"/>
    </row>
    <row r="3" spans="1:44" ht="17.100000000000001" customHeight="1" x14ac:dyDescent="0.2">
      <c r="A3" s="109">
        <v>1</v>
      </c>
      <c r="B3" s="103" t="s">
        <v>6</v>
      </c>
      <c r="C3" s="11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9"/>
      <c r="AH3" s="108">
        <f>SUM(C3:AG3)</f>
        <v>0</v>
      </c>
      <c r="AI3" s="449" t="s">
        <v>87</v>
      </c>
      <c r="AJ3" s="450"/>
      <c r="AK3" s="580"/>
      <c r="AL3" s="581"/>
      <c r="AM3" s="1"/>
    </row>
    <row r="4" spans="1:44" ht="8.25" customHeight="1" x14ac:dyDescent="0.2">
      <c r="A4" s="109"/>
      <c r="B4" s="85" t="s">
        <v>107</v>
      </c>
      <c r="C4" s="12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2"/>
      <c r="AH4" s="94"/>
      <c r="AI4" s="453" t="s">
        <v>86</v>
      </c>
      <c r="AJ4" s="454"/>
      <c r="AK4" s="582"/>
      <c r="AL4" s="583"/>
      <c r="AM4" s="1"/>
    </row>
    <row r="5" spans="1:44" ht="8.4499999999999993" customHeight="1" x14ac:dyDescent="0.2">
      <c r="A5" s="381">
        <v>2</v>
      </c>
      <c r="B5" s="382" t="s">
        <v>8</v>
      </c>
      <c r="C5" s="58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4"/>
      <c r="AA5" s="574"/>
      <c r="AB5" s="574"/>
      <c r="AC5" s="574"/>
      <c r="AD5" s="576"/>
      <c r="AE5" s="576"/>
      <c r="AF5" s="574"/>
      <c r="AG5" s="587"/>
      <c r="AH5" s="490">
        <f>SUM(C5:AG6)</f>
        <v>0</v>
      </c>
      <c r="AI5" s="492" t="s">
        <v>59</v>
      </c>
      <c r="AJ5" s="493"/>
      <c r="AK5" s="579">
        <f>AH3+AH5+AH7</f>
        <v>0</v>
      </c>
      <c r="AL5" s="505"/>
      <c r="AM5" s="578"/>
    </row>
    <row r="6" spans="1:44" ht="8.4499999999999993" customHeight="1" x14ac:dyDescent="0.2">
      <c r="A6" s="381"/>
      <c r="B6" s="383"/>
      <c r="C6" s="58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7"/>
      <c r="AE6" s="577"/>
      <c r="AF6" s="575"/>
      <c r="AG6" s="588"/>
      <c r="AH6" s="491"/>
      <c r="AI6" s="494"/>
      <c r="AJ6" s="495"/>
      <c r="AK6" s="506"/>
      <c r="AL6" s="507"/>
      <c r="AM6" s="578"/>
    </row>
    <row r="7" spans="1:44" ht="8.4499999999999993" customHeight="1" x14ac:dyDescent="0.2">
      <c r="A7" s="381">
        <v>3</v>
      </c>
      <c r="B7" s="383" t="s">
        <v>10</v>
      </c>
      <c r="C7" s="58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4"/>
      <c r="AB7" s="574"/>
      <c r="AC7" s="574"/>
      <c r="AD7" s="576"/>
      <c r="AE7" s="576"/>
      <c r="AF7" s="574"/>
      <c r="AG7" s="587"/>
      <c r="AH7" s="490">
        <f>SUM(C7:AG8)</f>
        <v>0</v>
      </c>
      <c r="AI7" s="500" t="s">
        <v>57</v>
      </c>
      <c r="AJ7" s="501"/>
      <c r="AK7" s="592"/>
      <c r="AL7" s="593"/>
    </row>
    <row r="8" spans="1:44" ht="8.4499999999999993" customHeight="1" thickBot="1" x14ac:dyDescent="0.25">
      <c r="A8" s="381"/>
      <c r="B8" s="384"/>
      <c r="C8" s="58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575"/>
      <c r="O8" s="575"/>
      <c r="P8" s="575"/>
      <c r="Q8" s="575"/>
      <c r="R8" s="575"/>
      <c r="S8" s="575"/>
      <c r="T8" s="575"/>
      <c r="U8" s="575"/>
      <c r="V8" s="575"/>
      <c r="W8" s="575"/>
      <c r="X8" s="575"/>
      <c r="Y8" s="575"/>
      <c r="Z8" s="575"/>
      <c r="AA8" s="575"/>
      <c r="AB8" s="575"/>
      <c r="AC8" s="575"/>
      <c r="AD8" s="577"/>
      <c r="AE8" s="577"/>
      <c r="AF8" s="575"/>
      <c r="AG8" s="588"/>
      <c r="AH8" s="491"/>
      <c r="AI8" s="502"/>
      <c r="AJ8" s="503"/>
      <c r="AK8" s="594"/>
      <c r="AL8" s="595"/>
    </row>
    <row r="9" spans="1:44" ht="15" customHeight="1" thickBot="1" x14ac:dyDescent="0.25">
      <c r="A9" s="109">
        <v>4</v>
      </c>
      <c r="B9" s="110" t="s">
        <v>58</v>
      </c>
      <c r="C9" s="123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5"/>
      <c r="AH9" s="596"/>
      <c r="AI9" s="126" t="s">
        <v>91</v>
      </c>
      <c r="AJ9" s="296" t="s">
        <v>92</v>
      </c>
      <c r="AK9" s="296"/>
      <c r="AL9" s="127" t="s">
        <v>60</v>
      </c>
      <c r="AM9" s="1"/>
    </row>
    <row r="10" spans="1:44" ht="8.4499999999999993" customHeight="1" x14ac:dyDescent="0.2">
      <c r="A10" s="534">
        <v>5</v>
      </c>
      <c r="B10" s="383" t="s">
        <v>61</v>
      </c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9"/>
      <c r="AH10" s="597"/>
      <c r="AI10" s="458">
        <f>SUM(AK3:AL6)-AK7</f>
        <v>0</v>
      </c>
      <c r="AJ10" s="520">
        <f>AK2</f>
        <v>168</v>
      </c>
      <c r="AK10" s="521"/>
      <c r="AL10" s="472">
        <f>SUM(AI10-AJ10)</f>
        <v>-168</v>
      </c>
      <c r="AM10" s="578"/>
      <c r="AR10" s="92"/>
    </row>
    <row r="11" spans="1:44" ht="8.4499999999999993" customHeight="1" thickBot="1" x14ac:dyDescent="0.25">
      <c r="A11" s="534"/>
      <c r="B11" s="508"/>
      <c r="C11" s="12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30"/>
      <c r="AH11" s="598"/>
      <c r="AI11" s="514"/>
      <c r="AJ11" s="522"/>
      <c r="AK11" s="523"/>
      <c r="AL11" s="473"/>
      <c r="AM11" s="578"/>
    </row>
    <row r="12" spans="1:44" x14ac:dyDescent="0.2">
      <c r="A12" s="385"/>
      <c r="B12" s="547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7"/>
    </row>
    <row r="13" spans="1:44" ht="8.4499999999999993" customHeight="1" x14ac:dyDescent="0.2">
      <c r="A13" s="386"/>
      <c r="B13" s="590" t="s">
        <v>11</v>
      </c>
      <c r="C13" s="11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  <c r="AH13" s="469" t="s">
        <v>5</v>
      </c>
      <c r="AI13" s="458" t="s">
        <v>17</v>
      </c>
      <c r="AJ13" s="458"/>
      <c r="AK13" s="458" t="s">
        <v>18</v>
      </c>
      <c r="AL13" s="458"/>
      <c r="AM13" s="518"/>
    </row>
    <row r="14" spans="1:44" ht="8.4499999999999993" customHeight="1" thickBot="1" x14ac:dyDescent="0.25">
      <c r="A14" s="387"/>
      <c r="B14" s="591"/>
      <c r="C14" s="5">
        <v>1</v>
      </c>
      <c r="D14" s="6">
        <v>2</v>
      </c>
      <c r="E14" s="6">
        <v>3</v>
      </c>
      <c r="F14" s="6">
        <v>4</v>
      </c>
      <c r="G14" s="15">
        <v>5</v>
      </c>
      <c r="H14" s="101">
        <v>6</v>
      </c>
      <c r="I14" s="101">
        <v>7</v>
      </c>
      <c r="J14" s="101">
        <v>8</v>
      </c>
      <c r="K14" s="101">
        <v>9</v>
      </c>
      <c r="L14" s="101">
        <v>10</v>
      </c>
      <c r="M14" s="101">
        <v>11</v>
      </c>
      <c r="N14" s="101">
        <v>12</v>
      </c>
      <c r="O14" s="101">
        <v>13</v>
      </c>
      <c r="P14" s="101">
        <v>14</v>
      </c>
      <c r="Q14" s="101">
        <v>15</v>
      </c>
      <c r="R14" s="101">
        <v>16</v>
      </c>
      <c r="S14" s="101">
        <v>17</v>
      </c>
      <c r="T14" s="101">
        <v>18</v>
      </c>
      <c r="U14" s="101">
        <v>19</v>
      </c>
      <c r="V14" s="101">
        <v>20</v>
      </c>
      <c r="W14" s="101">
        <v>21</v>
      </c>
      <c r="X14" s="101">
        <v>22</v>
      </c>
      <c r="Y14" s="101">
        <v>23</v>
      </c>
      <c r="Z14" s="101">
        <v>24</v>
      </c>
      <c r="AA14" s="101">
        <v>25</v>
      </c>
      <c r="AB14" s="101">
        <v>26</v>
      </c>
      <c r="AC14" s="101">
        <v>27</v>
      </c>
      <c r="AD14" s="101">
        <v>28</v>
      </c>
      <c r="AE14" s="101">
        <v>29</v>
      </c>
      <c r="AF14" s="101">
        <v>30</v>
      </c>
      <c r="AG14" s="111">
        <v>31</v>
      </c>
      <c r="AH14" s="470"/>
      <c r="AI14" s="475">
        <v>20</v>
      </c>
      <c r="AJ14" s="475"/>
      <c r="AK14" s="475">
        <v>160</v>
      </c>
      <c r="AL14" s="475"/>
      <c r="AM14" s="519"/>
    </row>
    <row r="15" spans="1:44" ht="17.100000000000001" customHeight="1" x14ac:dyDescent="0.2">
      <c r="A15" s="109">
        <v>1</v>
      </c>
      <c r="B15" s="103" t="s">
        <v>6</v>
      </c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9"/>
      <c r="AH15" s="108">
        <f>SUM(C15:AD15)</f>
        <v>0</v>
      </c>
      <c r="AI15" s="449" t="s">
        <v>87</v>
      </c>
      <c r="AJ15" s="450"/>
      <c r="AK15" s="580"/>
      <c r="AL15" s="581"/>
      <c r="AM15" s="93" t="str">
        <f>IF(SUM(AK15:AL16)=AL10*-1,"","ACHTUNG, Übertrag Überstunden + Übertrag Überzeit muss dem Vormonatssaldo entsprechen")</f>
        <v>ACHTUNG, Übertrag Überstunden + Übertrag Überzeit muss dem Vormonatssaldo entsprechen</v>
      </c>
    </row>
    <row r="16" spans="1:44" ht="8.25" customHeight="1" x14ac:dyDescent="0.2">
      <c r="A16" s="51"/>
      <c r="B16" s="85" t="s">
        <v>107</v>
      </c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2"/>
      <c r="AH16" s="94"/>
      <c r="AI16" s="453" t="s">
        <v>86</v>
      </c>
      <c r="AJ16" s="454"/>
      <c r="AK16" s="582"/>
      <c r="AL16" s="583"/>
      <c r="AM16" s="1"/>
    </row>
    <row r="17" spans="1:39" ht="8.4499999999999993" customHeight="1" x14ac:dyDescent="0.2">
      <c r="A17" s="395">
        <v>2</v>
      </c>
      <c r="B17" s="383" t="s">
        <v>8</v>
      </c>
      <c r="C17" s="584"/>
      <c r="D17" s="574"/>
      <c r="E17" s="574"/>
      <c r="F17" s="574"/>
      <c r="G17" s="574"/>
      <c r="H17" s="574"/>
      <c r="I17" s="574"/>
      <c r="J17" s="574"/>
      <c r="K17" s="574"/>
      <c r="L17" s="574"/>
      <c r="M17" s="574"/>
      <c r="N17" s="574"/>
      <c r="O17" s="574"/>
      <c r="P17" s="574"/>
      <c r="Q17" s="574"/>
      <c r="R17" s="574"/>
      <c r="S17" s="574"/>
      <c r="T17" s="574"/>
      <c r="U17" s="574"/>
      <c r="V17" s="574"/>
      <c r="W17" s="574"/>
      <c r="X17" s="574"/>
      <c r="Y17" s="574"/>
      <c r="Z17" s="574"/>
      <c r="AA17" s="574"/>
      <c r="AB17" s="574"/>
      <c r="AC17" s="574"/>
      <c r="AD17" s="576"/>
      <c r="AE17" s="576"/>
      <c r="AF17" s="574"/>
      <c r="AG17" s="587"/>
      <c r="AH17" s="490">
        <f>SUM(C17:AD18)</f>
        <v>0</v>
      </c>
      <c r="AI17" s="492" t="s">
        <v>63</v>
      </c>
      <c r="AJ17" s="493"/>
      <c r="AK17" s="579">
        <f>SUM(AH15,AH17,AH19)</f>
        <v>0</v>
      </c>
      <c r="AL17" s="505"/>
      <c r="AM17" s="474"/>
    </row>
    <row r="18" spans="1:39" ht="8.4499999999999993" customHeight="1" x14ac:dyDescent="0.2">
      <c r="A18" s="396"/>
      <c r="B18" s="384"/>
      <c r="C18" s="585"/>
      <c r="D18" s="575"/>
      <c r="E18" s="575"/>
      <c r="F18" s="575"/>
      <c r="G18" s="575"/>
      <c r="H18" s="575"/>
      <c r="I18" s="575"/>
      <c r="J18" s="575"/>
      <c r="K18" s="575"/>
      <c r="L18" s="575"/>
      <c r="M18" s="575"/>
      <c r="N18" s="575"/>
      <c r="O18" s="575"/>
      <c r="P18" s="575"/>
      <c r="Q18" s="575"/>
      <c r="R18" s="575"/>
      <c r="S18" s="575"/>
      <c r="T18" s="575"/>
      <c r="U18" s="575"/>
      <c r="V18" s="575"/>
      <c r="W18" s="575"/>
      <c r="X18" s="575"/>
      <c r="Y18" s="575"/>
      <c r="Z18" s="575"/>
      <c r="AA18" s="575"/>
      <c r="AB18" s="575"/>
      <c r="AC18" s="575"/>
      <c r="AD18" s="577"/>
      <c r="AE18" s="577"/>
      <c r="AF18" s="575"/>
      <c r="AG18" s="588"/>
      <c r="AH18" s="491"/>
      <c r="AI18" s="494"/>
      <c r="AJ18" s="495"/>
      <c r="AK18" s="506"/>
      <c r="AL18" s="507"/>
      <c r="AM18" s="474"/>
    </row>
    <row r="19" spans="1:39" ht="8.4499999999999993" customHeight="1" x14ac:dyDescent="0.2">
      <c r="A19" s="395">
        <v>3</v>
      </c>
      <c r="B19" s="383" t="s">
        <v>10</v>
      </c>
      <c r="C19" s="584"/>
      <c r="D19" s="574"/>
      <c r="E19" s="574"/>
      <c r="F19" s="574"/>
      <c r="G19" s="574"/>
      <c r="H19" s="574"/>
      <c r="I19" s="574"/>
      <c r="J19" s="574"/>
      <c r="K19" s="574"/>
      <c r="L19" s="574"/>
      <c r="M19" s="574"/>
      <c r="N19" s="574"/>
      <c r="O19" s="574"/>
      <c r="P19" s="574"/>
      <c r="Q19" s="574"/>
      <c r="R19" s="574"/>
      <c r="S19" s="574"/>
      <c r="T19" s="574"/>
      <c r="U19" s="574"/>
      <c r="V19" s="574"/>
      <c r="W19" s="574"/>
      <c r="X19" s="574"/>
      <c r="Y19" s="574"/>
      <c r="Z19" s="574"/>
      <c r="AA19" s="574"/>
      <c r="AB19" s="574"/>
      <c r="AC19" s="574"/>
      <c r="AD19" s="576"/>
      <c r="AE19" s="576"/>
      <c r="AF19" s="574"/>
      <c r="AG19" s="587"/>
      <c r="AH19" s="490">
        <f>SUM(C19:AD20)</f>
        <v>0</v>
      </c>
      <c r="AI19" s="500" t="s">
        <v>57</v>
      </c>
      <c r="AJ19" s="501"/>
      <c r="AK19" s="592"/>
      <c r="AL19" s="593"/>
      <c r="AM19" s="474"/>
    </row>
    <row r="20" spans="1:39" ht="8.4499999999999993" customHeight="1" thickBot="1" x14ac:dyDescent="0.25">
      <c r="A20" s="396"/>
      <c r="B20" s="384"/>
      <c r="C20" s="585"/>
      <c r="D20" s="575"/>
      <c r="E20" s="575"/>
      <c r="F20" s="575"/>
      <c r="G20" s="575"/>
      <c r="H20" s="575"/>
      <c r="I20" s="575"/>
      <c r="J20" s="575"/>
      <c r="K20" s="575"/>
      <c r="L20" s="575"/>
      <c r="M20" s="575"/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575"/>
      <c r="AC20" s="575"/>
      <c r="AD20" s="577"/>
      <c r="AE20" s="577"/>
      <c r="AF20" s="575"/>
      <c r="AG20" s="588"/>
      <c r="AH20" s="491"/>
      <c r="AI20" s="502"/>
      <c r="AJ20" s="503"/>
      <c r="AK20" s="594"/>
      <c r="AL20" s="595"/>
      <c r="AM20" s="474"/>
    </row>
    <row r="21" spans="1:39" ht="17.100000000000001" customHeight="1" thickBot="1" x14ac:dyDescent="0.25">
      <c r="A21" s="109">
        <v>4</v>
      </c>
      <c r="B21" s="110" t="s">
        <v>58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  <c r="AH21" s="596"/>
      <c r="AI21" s="126" t="s">
        <v>88</v>
      </c>
      <c r="AJ21" s="296" t="s">
        <v>89</v>
      </c>
      <c r="AK21" s="296"/>
      <c r="AL21" s="127" t="s">
        <v>62</v>
      </c>
      <c r="AM21" s="1"/>
    </row>
    <row r="22" spans="1:39" ht="8.4499999999999993" customHeight="1" x14ac:dyDescent="0.2">
      <c r="A22" s="395">
        <v>5</v>
      </c>
      <c r="B22" s="383" t="s">
        <v>61</v>
      </c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9"/>
      <c r="AH22" s="597"/>
      <c r="AI22" s="458">
        <f>SUM(AK15:AL18)-AK19</f>
        <v>0</v>
      </c>
      <c r="AJ22" s="520">
        <f>AK14</f>
        <v>160</v>
      </c>
      <c r="AK22" s="521"/>
      <c r="AL22" s="472">
        <f>SUM(AI22-AJ22)</f>
        <v>-160</v>
      </c>
      <c r="AM22" s="474"/>
    </row>
    <row r="23" spans="1:39" ht="8.4499999999999993" customHeight="1" thickBot="1" x14ac:dyDescent="0.25">
      <c r="A23" s="396"/>
      <c r="B23" s="508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30"/>
      <c r="AH23" s="598"/>
      <c r="AI23" s="514"/>
      <c r="AJ23" s="522"/>
      <c r="AK23" s="523"/>
      <c r="AL23" s="473"/>
      <c r="AM23" s="474"/>
    </row>
    <row r="24" spans="1:39" x14ac:dyDescent="0.2">
      <c r="A24" s="385"/>
      <c r="B24" s="547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89"/>
      <c r="AJ24" s="589"/>
      <c r="AK24" s="589"/>
      <c r="AL24" s="549"/>
      <c r="AM24" s="7"/>
    </row>
    <row r="25" spans="1:39" ht="8.4499999999999993" customHeight="1" x14ac:dyDescent="0.2">
      <c r="A25" s="386"/>
      <c r="B25" s="590" t="s">
        <v>19</v>
      </c>
      <c r="C25" s="112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6"/>
      <c r="AH25" s="469" t="s">
        <v>5</v>
      </c>
      <c r="AI25" s="458" t="s">
        <v>24</v>
      </c>
      <c r="AJ25" s="458"/>
      <c r="AK25" s="458" t="s">
        <v>25</v>
      </c>
      <c r="AL25" s="458"/>
      <c r="AM25" s="567"/>
    </row>
    <row r="26" spans="1:39" ht="8.4499999999999993" customHeight="1" thickBot="1" x14ac:dyDescent="0.25">
      <c r="A26" s="387"/>
      <c r="B26" s="591"/>
      <c r="C26" s="5">
        <v>1</v>
      </c>
      <c r="D26" s="6">
        <v>2</v>
      </c>
      <c r="E26" s="6">
        <v>3</v>
      </c>
      <c r="F26" s="6">
        <v>4</v>
      </c>
      <c r="G26" s="15">
        <v>5</v>
      </c>
      <c r="H26" s="101">
        <v>6</v>
      </c>
      <c r="I26" s="101">
        <v>7</v>
      </c>
      <c r="J26" s="101">
        <v>8</v>
      </c>
      <c r="K26" s="101">
        <v>9</v>
      </c>
      <c r="L26" s="101">
        <v>10</v>
      </c>
      <c r="M26" s="101">
        <v>11</v>
      </c>
      <c r="N26" s="101">
        <v>12</v>
      </c>
      <c r="O26" s="101">
        <v>13</v>
      </c>
      <c r="P26" s="101">
        <v>14</v>
      </c>
      <c r="Q26" s="101">
        <v>15</v>
      </c>
      <c r="R26" s="101">
        <v>16</v>
      </c>
      <c r="S26" s="101">
        <v>17</v>
      </c>
      <c r="T26" s="101">
        <v>18</v>
      </c>
      <c r="U26" s="101">
        <v>19</v>
      </c>
      <c r="V26" s="101">
        <v>20</v>
      </c>
      <c r="W26" s="101">
        <v>21</v>
      </c>
      <c r="X26" s="101">
        <v>22</v>
      </c>
      <c r="Y26" s="101">
        <v>23</v>
      </c>
      <c r="Z26" s="101">
        <v>24</v>
      </c>
      <c r="AA26" s="101">
        <v>25</v>
      </c>
      <c r="AB26" s="101">
        <v>26</v>
      </c>
      <c r="AC26" s="101">
        <v>27</v>
      </c>
      <c r="AD26" s="101">
        <v>28</v>
      </c>
      <c r="AE26" s="101">
        <v>29</v>
      </c>
      <c r="AF26" s="101">
        <v>30</v>
      </c>
      <c r="AG26" s="111">
        <v>31</v>
      </c>
      <c r="AH26" s="470"/>
      <c r="AI26" s="475">
        <v>23</v>
      </c>
      <c r="AJ26" s="475"/>
      <c r="AK26" s="475">
        <v>184</v>
      </c>
      <c r="AL26" s="475"/>
      <c r="AM26" s="568"/>
    </row>
    <row r="27" spans="1:39" ht="17.100000000000001" customHeight="1" x14ac:dyDescent="0.2">
      <c r="A27" s="109">
        <v>1</v>
      </c>
      <c r="B27" s="103" t="s">
        <v>6</v>
      </c>
      <c r="C27" s="117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9"/>
      <c r="AH27" s="108">
        <f>SUM(C27:AG27)</f>
        <v>0</v>
      </c>
      <c r="AI27" s="449" t="s">
        <v>87</v>
      </c>
      <c r="AJ27" s="450"/>
      <c r="AK27" s="580"/>
      <c r="AL27" s="581"/>
      <c r="AM27" s="93" t="str">
        <f>IF(SUM(AK27:AL28)=AL22*-1,"","ACHTUNG, Übertrag Überstunden + Übertrag Überzeit muss dem Vormonatssaldo entsprechen")</f>
        <v>ACHTUNG, Übertrag Überstunden + Übertrag Überzeit muss dem Vormonatssaldo entsprechen</v>
      </c>
    </row>
    <row r="28" spans="1:39" ht="9" customHeight="1" x14ac:dyDescent="0.2">
      <c r="A28" s="51"/>
      <c r="B28" s="85" t="s">
        <v>107</v>
      </c>
      <c r="C28" s="120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2"/>
      <c r="AH28" s="33"/>
      <c r="AI28" s="453" t="s">
        <v>86</v>
      </c>
      <c r="AJ28" s="454"/>
      <c r="AK28" s="582"/>
      <c r="AL28" s="583"/>
      <c r="AM28" s="1"/>
    </row>
    <row r="29" spans="1:39" ht="8.4499999999999993" customHeight="1" x14ac:dyDescent="0.2">
      <c r="A29" s="395">
        <v>2</v>
      </c>
      <c r="B29" s="383" t="s">
        <v>8</v>
      </c>
      <c r="C29" s="584"/>
      <c r="D29" s="574"/>
      <c r="E29" s="574"/>
      <c r="F29" s="574"/>
      <c r="G29" s="574"/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4"/>
      <c r="U29" s="574"/>
      <c r="V29" s="574"/>
      <c r="W29" s="574"/>
      <c r="X29" s="574"/>
      <c r="Y29" s="574"/>
      <c r="Z29" s="574"/>
      <c r="AA29" s="574"/>
      <c r="AB29" s="574"/>
      <c r="AC29" s="574"/>
      <c r="AD29" s="576"/>
      <c r="AE29" s="576"/>
      <c r="AF29" s="574"/>
      <c r="AG29" s="587"/>
      <c r="AH29" s="490">
        <f>SUM(C29:AG30)</f>
        <v>0</v>
      </c>
      <c r="AI29" s="492" t="s">
        <v>64</v>
      </c>
      <c r="AJ29" s="493"/>
      <c r="AK29" s="579">
        <f>SUM(AH27,AH29,AH31)</f>
        <v>0</v>
      </c>
      <c r="AL29" s="505"/>
      <c r="AM29" s="474"/>
    </row>
    <row r="30" spans="1:39" ht="8.4499999999999993" customHeight="1" x14ac:dyDescent="0.2">
      <c r="A30" s="396"/>
      <c r="B30" s="384"/>
      <c r="C30" s="585"/>
      <c r="D30" s="575"/>
      <c r="E30" s="575"/>
      <c r="F30" s="575"/>
      <c r="G30" s="575"/>
      <c r="H30" s="575"/>
      <c r="I30" s="575"/>
      <c r="J30" s="575"/>
      <c r="K30" s="575"/>
      <c r="L30" s="575"/>
      <c r="M30" s="575"/>
      <c r="N30" s="575"/>
      <c r="O30" s="575"/>
      <c r="P30" s="575"/>
      <c r="Q30" s="575"/>
      <c r="R30" s="575"/>
      <c r="S30" s="575"/>
      <c r="T30" s="575"/>
      <c r="U30" s="575"/>
      <c r="V30" s="575"/>
      <c r="W30" s="575"/>
      <c r="X30" s="575"/>
      <c r="Y30" s="575"/>
      <c r="Z30" s="575"/>
      <c r="AA30" s="575"/>
      <c r="AB30" s="575"/>
      <c r="AC30" s="575"/>
      <c r="AD30" s="577"/>
      <c r="AE30" s="577"/>
      <c r="AF30" s="575"/>
      <c r="AG30" s="588"/>
      <c r="AH30" s="491"/>
      <c r="AI30" s="494"/>
      <c r="AJ30" s="495"/>
      <c r="AK30" s="506"/>
      <c r="AL30" s="507"/>
      <c r="AM30" s="474"/>
    </row>
    <row r="31" spans="1:39" ht="8.4499999999999993" customHeight="1" x14ac:dyDescent="0.2">
      <c r="A31" s="395">
        <v>3</v>
      </c>
      <c r="B31" s="383" t="s">
        <v>10</v>
      </c>
      <c r="C31" s="584"/>
      <c r="D31" s="574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76"/>
      <c r="AE31" s="576"/>
      <c r="AF31" s="574"/>
      <c r="AG31" s="587"/>
      <c r="AH31" s="490">
        <f>SUM(C31:AG32)</f>
        <v>0</v>
      </c>
      <c r="AI31" s="500" t="s">
        <v>57</v>
      </c>
      <c r="AJ31" s="501"/>
      <c r="AK31" s="592"/>
      <c r="AL31" s="593"/>
      <c r="AM31" s="474"/>
    </row>
    <row r="32" spans="1:39" ht="8.4499999999999993" customHeight="1" thickBot="1" x14ac:dyDescent="0.25">
      <c r="A32" s="396"/>
      <c r="B32" s="384"/>
      <c r="C32" s="585"/>
      <c r="D32" s="575"/>
      <c r="E32" s="575"/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  <c r="U32" s="575"/>
      <c r="V32" s="575"/>
      <c r="W32" s="575"/>
      <c r="X32" s="575"/>
      <c r="Y32" s="575"/>
      <c r="Z32" s="575"/>
      <c r="AA32" s="575"/>
      <c r="AB32" s="575"/>
      <c r="AC32" s="575"/>
      <c r="AD32" s="577"/>
      <c r="AE32" s="577"/>
      <c r="AF32" s="575"/>
      <c r="AG32" s="588"/>
      <c r="AH32" s="491"/>
      <c r="AI32" s="502"/>
      <c r="AJ32" s="503"/>
      <c r="AK32" s="594"/>
      <c r="AL32" s="595"/>
      <c r="AM32" s="474"/>
    </row>
    <row r="33" spans="1:39" ht="17.100000000000001" customHeight="1" thickBot="1" x14ac:dyDescent="0.25">
      <c r="A33" s="109">
        <v>4</v>
      </c>
      <c r="B33" s="110" t="s">
        <v>58</v>
      </c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5"/>
      <c r="AH33" s="511"/>
      <c r="AI33" s="126" t="s">
        <v>90</v>
      </c>
      <c r="AJ33" s="296" t="s">
        <v>25</v>
      </c>
      <c r="AK33" s="296"/>
      <c r="AL33" s="127" t="s">
        <v>67</v>
      </c>
      <c r="AM33" s="1"/>
    </row>
    <row r="34" spans="1:39" ht="8.4499999999999993" customHeight="1" x14ac:dyDescent="0.2">
      <c r="A34" s="395">
        <v>5</v>
      </c>
      <c r="B34" s="383" t="s">
        <v>61</v>
      </c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9"/>
      <c r="AH34" s="512"/>
      <c r="AI34" s="458">
        <f>SUM(AK27:AL30)-AK31</f>
        <v>0</v>
      </c>
      <c r="AJ34" s="520">
        <f>AK26</f>
        <v>184</v>
      </c>
      <c r="AK34" s="521"/>
      <c r="AL34" s="472">
        <f>SUM(AI34-AJ34)</f>
        <v>-184</v>
      </c>
      <c r="AM34" s="570"/>
    </row>
    <row r="35" spans="1:39" ht="8.4499999999999993" customHeight="1" thickBot="1" x14ac:dyDescent="0.25">
      <c r="A35" s="396"/>
      <c r="B35" s="508"/>
      <c r="C35" s="128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30"/>
      <c r="AH35" s="513"/>
      <c r="AI35" s="514"/>
      <c r="AJ35" s="522"/>
      <c r="AK35" s="523"/>
      <c r="AL35" s="473"/>
      <c r="AM35" s="571"/>
    </row>
    <row r="36" spans="1:39" x14ac:dyDescent="0.2">
      <c r="A36" s="385"/>
      <c r="B36" s="547"/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  <c r="AC36" s="589"/>
      <c r="AD36" s="589"/>
      <c r="AE36" s="589"/>
      <c r="AF36" s="589"/>
      <c r="AG36" s="589"/>
      <c r="AH36" s="589"/>
      <c r="AI36" s="589"/>
      <c r="AJ36" s="589"/>
      <c r="AK36" s="589"/>
      <c r="AL36" s="549"/>
      <c r="AM36" s="7"/>
    </row>
    <row r="37" spans="1:39" ht="8.4499999999999993" customHeight="1" x14ac:dyDescent="0.2">
      <c r="A37" s="386"/>
      <c r="B37" s="590" t="s">
        <v>26</v>
      </c>
      <c r="C37" s="112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  <c r="AH37" s="599" t="s">
        <v>5</v>
      </c>
      <c r="AI37" s="458" t="s">
        <v>28</v>
      </c>
      <c r="AJ37" s="458"/>
      <c r="AK37" s="458" t="s">
        <v>29</v>
      </c>
      <c r="AL37" s="458"/>
      <c r="AM37" s="567"/>
    </row>
    <row r="38" spans="1:39" ht="8.4499999999999993" customHeight="1" thickBot="1" x14ac:dyDescent="0.25">
      <c r="A38" s="387"/>
      <c r="B38" s="591"/>
      <c r="C38" s="5">
        <v>1</v>
      </c>
      <c r="D38" s="6">
        <v>2</v>
      </c>
      <c r="E38" s="6">
        <v>3</v>
      </c>
      <c r="F38" s="6">
        <v>4</v>
      </c>
      <c r="G38" s="15">
        <v>5</v>
      </c>
      <c r="H38" s="101">
        <v>6</v>
      </c>
      <c r="I38" s="101">
        <v>7</v>
      </c>
      <c r="J38" s="101">
        <v>8</v>
      </c>
      <c r="K38" s="101">
        <v>9</v>
      </c>
      <c r="L38" s="101">
        <v>10</v>
      </c>
      <c r="M38" s="101">
        <v>11</v>
      </c>
      <c r="N38" s="101">
        <v>12</v>
      </c>
      <c r="O38" s="101">
        <v>13</v>
      </c>
      <c r="P38" s="101">
        <v>14</v>
      </c>
      <c r="Q38" s="101">
        <v>15</v>
      </c>
      <c r="R38" s="101">
        <v>16</v>
      </c>
      <c r="S38" s="101">
        <v>17</v>
      </c>
      <c r="T38" s="101">
        <v>18</v>
      </c>
      <c r="U38" s="101">
        <v>19</v>
      </c>
      <c r="V38" s="101">
        <v>20</v>
      </c>
      <c r="W38" s="101">
        <v>21</v>
      </c>
      <c r="X38" s="101">
        <v>22</v>
      </c>
      <c r="Y38" s="101">
        <v>23</v>
      </c>
      <c r="Z38" s="101">
        <v>24</v>
      </c>
      <c r="AA38" s="101">
        <v>25</v>
      </c>
      <c r="AB38" s="101">
        <v>26</v>
      </c>
      <c r="AC38" s="101">
        <v>27</v>
      </c>
      <c r="AD38" s="101">
        <v>28</v>
      </c>
      <c r="AE38" s="101">
        <v>29</v>
      </c>
      <c r="AF38" s="101">
        <v>30</v>
      </c>
      <c r="AG38" s="111">
        <v>31</v>
      </c>
      <c r="AH38" s="600"/>
      <c r="AI38" s="475">
        <v>21</v>
      </c>
      <c r="AJ38" s="475"/>
      <c r="AK38" s="475">
        <v>168</v>
      </c>
      <c r="AL38" s="475"/>
      <c r="AM38" s="568"/>
    </row>
    <row r="39" spans="1:39" ht="17.100000000000001" customHeight="1" x14ac:dyDescent="0.2">
      <c r="A39" s="109">
        <v>1</v>
      </c>
      <c r="B39" s="103" t="s">
        <v>6</v>
      </c>
      <c r="C39" s="117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9"/>
      <c r="AH39" s="20">
        <f>SUM(C39:AF39)</f>
        <v>0</v>
      </c>
      <c r="AI39" s="449" t="s">
        <v>87</v>
      </c>
      <c r="AJ39" s="450"/>
      <c r="AK39" s="580"/>
      <c r="AL39" s="581"/>
      <c r="AM39" s="93" t="str">
        <f>IF(SUM(AK39:AL40)=AL34*-1,"","ACHTUNG, Übertrag Überstunden + Übertrag Überzeit muss dem Vormonatssaldo entsprechen")</f>
        <v>ACHTUNG, Übertrag Überstunden + Übertrag Überzeit muss dem Vormonatssaldo entsprechen</v>
      </c>
    </row>
    <row r="40" spans="1:39" ht="9" customHeight="1" x14ac:dyDescent="0.2">
      <c r="A40" s="51"/>
      <c r="B40" s="85" t="s">
        <v>107</v>
      </c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2"/>
      <c r="AH40" s="60"/>
      <c r="AI40" s="453" t="s">
        <v>86</v>
      </c>
      <c r="AJ40" s="454"/>
      <c r="AK40" s="582"/>
      <c r="AL40" s="583"/>
      <c r="AM40" s="1"/>
    </row>
    <row r="41" spans="1:39" ht="8.4499999999999993" customHeight="1" x14ac:dyDescent="0.2">
      <c r="A41" s="395">
        <v>2</v>
      </c>
      <c r="B41" s="383" t="s">
        <v>8</v>
      </c>
      <c r="C41" s="584"/>
      <c r="D41" s="574"/>
      <c r="E41" s="574"/>
      <c r="F41" s="574"/>
      <c r="G41" s="574"/>
      <c r="H41" s="574"/>
      <c r="I41" s="574"/>
      <c r="J41" s="574"/>
      <c r="K41" s="574"/>
      <c r="L41" s="574"/>
      <c r="M41" s="574"/>
      <c r="N41" s="574"/>
      <c r="O41" s="574"/>
      <c r="P41" s="574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74"/>
      <c r="AD41" s="576"/>
      <c r="AE41" s="576"/>
      <c r="AF41" s="574"/>
      <c r="AG41" s="587"/>
      <c r="AH41" s="601">
        <f>SUM(C41:AF42)</f>
        <v>0</v>
      </c>
      <c r="AI41" s="492" t="s">
        <v>66</v>
      </c>
      <c r="AJ41" s="493"/>
      <c r="AK41" s="579">
        <f>SUM(AH39,AH41,AH43)</f>
        <v>0</v>
      </c>
      <c r="AL41" s="505"/>
      <c r="AM41" s="474"/>
    </row>
    <row r="42" spans="1:39" ht="8.4499999999999993" customHeight="1" x14ac:dyDescent="0.2">
      <c r="A42" s="396"/>
      <c r="B42" s="384"/>
      <c r="C42" s="585"/>
      <c r="D42" s="575"/>
      <c r="E42" s="575"/>
      <c r="F42" s="575"/>
      <c r="G42" s="575"/>
      <c r="H42" s="575"/>
      <c r="I42" s="575"/>
      <c r="J42" s="575"/>
      <c r="K42" s="575"/>
      <c r="L42" s="575"/>
      <c r="M42" s="575"/>
      <c r="N42" s="575"/>
      <c r="O42" s="575"/>
      <c r="P42" s="575"/>
      <c r="Q42" s="575"/>
      <c r="R42" s="575"/>
      <c r="S42" s="575"/>
      <c r="T42" s="575"/>
      <c r="U42" s="575"/>
      <c r="V42" s="575"/>
      <c r="W42" s="575"/>
      <c r="X42" s="575"/>
      <c r="Y42" s="575"/>
      <c r="Z42" s="575"/>
      <c r="AA42" s="575"/>
      <c r="AB42" s="575"/>
      <c r="AC42" s="575"/>
      <c r="AD42" s="577"/>
      <c r="AE42" s="577"/>
      <c r="AF42" s="575"/>
      <c r="AG42" s="588"/>
      <c r="AH42" s="602"/>
      <c r="AI42" s="494"/>
      <c r="AJ42" s="495"/>
      <c r="AK42" s="506"/>
      <c r="AL42" s="507"/>
      <c r="AM42" s="474"/>
    </row>
    <row r="43" spans="1:39" ht="8.4499999999999993" customHeight="1" x14ac:dyDescent="0.2">
      <c r="A43" s="395">
        <v>3</v>
      </c>
      <c r="B43" s="383" t="s">
        <v>10</v>
      </c>
      <c r="C43" s="584"/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6"/>
      <c r="AE43" s="576"/>
      <c r="AF43" s="574"/>
      <c r="AG43" s="587"/>
      <c r="AH43" s="601">
        <f>SUM(C43:AF44)</f>
        <v>0</v>
      </c>
      <c r="AI43" s="500" t="s">
        <v>57</v>
      </c>
      <c r="AJ43" s="501"/>
      <c r="AK43" s="592"/>
      <c r="AL43" s="593"/>
      <c r="AM43" s="474"/>
    </row>
    <row r="44" spans="1:39" ht="8.4499999999999993" customHeight="1" thickBot="1" x14ac:dyDescent="0.25">
      <c r="A44" s="396"/>
      <c r="B44" s="384"/>
      <c r="C44" s="585"/>
      <c r="D44" s="575"/>
      <c r="E44" s="575"/>
      <c r="F44" s="575"/>
      <c r="G44" s="575"/>
      <c r="H44" s="575"/>
      <c r="I44" s="575"/>
      <c r="J44" s="575"/>
      <c r="K44" s="575"/>
      <c r="L44" s="575"/>
      <c r="M44" s="575"/>
      <c r="N44" s="575"/>
      <c r="O44" s="575"/>
      <c r="P44" s="575"/>
      <c r="Q44" s="575"/>
      <c r="R44" s="575"/>
      <c r="S44" s="575"/>
      <c r="T44" s="575"/>
      <c r="U44" s="575"/>
      <c r="V44" s="575"/>
      <c r="W44" s="575"/>
      <c r="X44" s="575"/>
      <c r="Y44" s="575"/>
      <c r="Z44" s="575"/>
      <c r="AA44" s="575"/>
      <c r="AB44" s="575"/>
      <c r="AC44" s="575"/>
      <c r="AD44" s="577"/>
      <c r="AE44" s="577"/>
      <c r="AF44" s="575"/>
      <c r="AG44" s="588"/>
      <c r="AH44" s="602"/>
      <c r="AI44" s="502"/>
      <c r="AJ44" s="503"/>
      <c r="AK44" s="594"/>
      <c r="AL44" s="595"/>
      <c r="AM44" s="474"/>
    </row>
    <row r="45" spans="1:39" ht="17.100000000000001" customHeight="1" thickBot="1" x14ac:dyDescent="0.25">
      <c r="A45" s="109">
        <v>4</v>
      </c>
      <c r="B45" s="110" t="s">
        <v>58</v>
      </c>
      <c r="C45" s="123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5"/>
      <c r="AH45" s="596"/>
      <c r="AI45" s="126" t="s">
        <v>93</v>
      </c>
      <c r="AJ45" s="296" t="s">
        <v>29</v>
      </c>
      <c r="AK45" s="296"/>
      <c r="AL45" s="127" t="s">
        <v>65</v>
      </c>
      <c r="AM45" s="1"/>
    </row>
    <row r="46" spans="1:39" ht="8.4499999999999993" customHeight="1" x14ac:dyDescent="0.2">
      <c r="A46" s="395">
        <v>5</v>
      </c>
      <c r="B46" s="383" t="s">
        <v>61</v>
      </c>
      <c r="C46" s="117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H46" s="597"/>
      <c r="AI46" s="458">
        <f>SUM(AK39:AL42)-AK43</f>
        <v>0</v>
      </c>
      <c r="AJ46" s="520">
        <f>AK38</f>
        <v>168</v>
      </c>
      <c r="AK46" s="521"/>
      <c r="AL46" s="472">
        <f>SUM(AI46-AJ46)</f>
        <v>-168</v>
      </c>
      <c r="AM46" s="474"/>
    </row>
    <row r="47" spans="1:39" ht="8.4499999999999993" customHeight="1" thickBot="1" x14ac:dyDescent="0.25">
      <c r="A47" s="396"/>
      <c r="B47" s="508"/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30"/>
      <c r="AH47" s="598"/>
      <c r="AI47" s="514"/>
      <c r="AJ47" s="522"/>
      <c r="AK47" s="523"/>
      <c r="AL47" s="473"/>
      <c r="AM47" s="474"/>
    </row>
    <row r="48" spans="1:39" x14ac:dyDescent="0.2">
      <c r="A48" s="107"/>
      <c r="B48" s="603"/>
      <c r="C48" s="589"/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  <c r="AC48" s="589"/>
      <c r="AD48" s="589"/>
      <c r="AE48" s="589"/>
      <c r="AF48" s="589"/>
      <c r="AG48" s="589"/>
      <c r="AH48" s="589"/>
      <c r="AI48" s="589"/>
      <c r="AJ48" s="589"/>
      <c r="AK48" s="589"/>
      <c r="AL48" s="549"/>
      <c r="AM48" s="7"/>
    </row>
    <row r="49" spans="1:39" ht="8.4499999999999993" customHeight="1" x14ac:dyDescent="0.2">
      <c r="A49" s="9"/>
      <c r="B49" s="590" t="s">
        <v>30</v>
      </c>
      <c r="C49" s="112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6"/>
      <c r="AH49" s="599" t="s">
        <v>5</v>
      </c>
      <c r="AI49" s="458" t="s">
        <v>31</v>
      </c>
      <c r="AJ49" s="458"/>
      <c r="AK49" s="458" t="s">
        <v>32</v>
      </c>
      <c r="AL49" s="458"/>
      <c r="AM49" s="567"/>
    </row>
    <row r="50" spans="1:39" ht="8.4499999999999993" customHeight="1" thickBot="1" x14ac:dyDescent="0.25">
      <c r="A50" s="9"/>
      <c r="B50" s="591"/>
      <c r="C50" s="5">
        <v>1</v>
      </c>
      <c r="D50" s="6">
        <v>2</v>
      </c>
      <c r="E50" s="6">
        <v>3</v>
      </c>
      <c r="F50" s="6">
        <v>4</v>
      </c>
      <c r="G50" s="15">
        <v>5</v>
      </c>
      <c r="H50" s="101">
        <v>6</v>
      </c>
      <c r="I50" s="101">
        <v>7</v>
      </c>
      <c r="J50" s="101">
        <v>8</v>
      </c>
      <c r="K50" s="101">
        <v>9</v>
      </c>
      <c r="L50" s="101">
        <v>10</v>
      </c>
      <c r="M50" s="101">
        <v>11</v>
      </c>
      <c r="N50" s="101">
        <v>12</v>
      </c>
      <c r="O50" s="101">
        <v>13</v>
      </c>
      <c r="P50" s="101">
        <v>14</v>
      </c>
      <c r="Q50" s="101">
        <v>15</v>
      </c>
      <c r="R50" s="101">
        <v>16</v>
      </c>
      <c r="S50" s="101">
        <v>17</v>
      </c>
      <c r="T50" s="101">
        <v>18</v>
      </c>
      <c r="U50" s="101">
        <v>19</v>
      </c>
      <c r="V50" s="101">
        <v>20</v>
      </c>
      <c r="W50" s="101">
        <v>21</v>
      </c>
      <c r="X50" s="101">
        <v>22</v>
      </c>
      <c r="Y50" s="101">
        <v>23</v>
      </c>
      <c r="Z50" s="101">
        <v>24</v>
      </c>
      <c r="AA50" s="101">
        <v>25</v>
      </c>
      <c r="AB50" s="101">
        <v>26</v>
      </c>
      <c r="AC50" s="101">
        <v>27</v>
      </c>
      <c r="AD50" s="101">
        <v>28</v>
      </c>
      <c r="AE50" s="101">
        <v>29</v>
      </c>
      <c r="AF50" s="101">
        <v>30</v>
      </c>
      <c r="AG50" s="111">
        <v>31</v>
      </c>
      <c r="AH50" s="600"/>
      <c r="AI50" s="475">
        <v>22</v>
      </c>
      <c r="AJ50" s="475"/>
      <c r="AK50" s="475">
        <v>176</v>
      </c>
      <c r="AL50" s="475"/>
      <c r="AM50" s="568"/>
    </row>
    <row r="51" spans="1:39" ht="17.100000000000001" customHeight="1" x14ac:dyDescent="0.2">
      <c r="A51" s="35">
        <v>1</v>
      </c>
      <c r="B51" s="103" t="s">
        <v>6</v>
      </c>
      <c r="C51" s="117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9"/>
      <c r="AH51" s="20">
        <f>SUM(C51:AG51)</f>
        <v>0</v>
      </c>
      <c r="AI51" s="449" t="s">
        <v>87</v>
      </c>
      <c r="AJ51" s="450"/>
      <c r="AK51" s="580"/>
      <c r="AL51" s="581"/>
      <c r="AM51" s="93" t="str">
        <f>IF(SUM(AK51:AL52)=AL46*-1,"","ACHTUNG, Übertrag Überstunden + Übertrag Überzeit muss dem Vormonatssaldo entsprechen")</f>
        <v>ACHTUNG, Übertrag Überstunden + Übertrag Überzeit muss dem Vormonatssaldo entsprechen</v>
      </c>
    </row>
    <row r="52" spans="1:39" ht="9" customHeight="1" x14ac:dyDescent="0.2">
      <c r="A52" s="53"/>
      <c r="B52" s="85" t="s">
        <v>107</v>
      </c>
      <c r="C52" s="120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2"/>
      <c r="AH52" s="60"/>
      <c r="AI52" s="453" t="s">
        <v>86</v>
      </c>
      <c r="AJ52" s="454"/>
      <c r="AK52" s="582"/>
      <c r="AL52" s="583"/>
      <c r="AM52" s="69"/>
    </row>
    <row r="53" spans="1:39" ht="8.4499999999999993" customHeight="1" x14ac:dyDescent="0.2">
      <c r="A53" s="395">
        <v>2</v>
      </c>
      <c r="B53" s="383" t="s">
        <v>8</v>
      </c>
      <c r="C53" s="584"/>
      <c r="D53" s="574"/>
      <c r="E53" s="574"/>
      <c r="F53" s="574"/>
      <c r="G53" s="574"/>
      <c r="H53" s="574"/>
      <c r="I53" s="574"/>
      <c r="J53" s="574"/>
      <c r="K53" s="574"/>
      <c r="L53" s="574"/>
      <c r="M53" s="574"/>
      <c r="N53" s="574"/>
      <c r="O53" s="574"/>
      <c r="P53" s="574"/>
      <c r="Q53" s="574"/>
      <c r="R53" s="574"/>
      <c r="S53" s="574"/>
      <c r="T53" s="574"/>
      <c r="U53" s="574"/>
      <c r="V53" s="574"/>
      <c r="W53" s="574"/>
      <c r="X53" s="574"/>
      <c r="Y53" s="574"/>
      <c r="Z53" s="574"/>
      <c r="AA53" s="574"/>
      <c r="AB53" s="574"/>
      <c r="AC53" s="574"/>
      <c r="AD53" s="576"/>
      <c r="AE53" s="576"/>
      <c r="AF53" s="574"/>
      <c r="AG53" s="587"/>
      <c r="AH53" s="601">
        <f>SUM(C53:AG54)</f>
        <v>0</v>
      </c>
      <c r="AI53" s="492" t="s">
        <v>68</v>
      </c>
      <c r="AJ53" s="493"/>
      <c r="AK53" s="579">
        <f>SUM(AH51,AH53,AH55)</f>
        <v>0</v>
      </c>
      <c r="AL53" s="505"/>
      <c r="AM53" s="604"/>
    </row>
    <row r="54" spans="1:39" ht="8.4499999999999993" customHeight="1" x14ac:dyDescent="0.2">
      <c r="A54" s="423"/>
      <c r="B54" s="384"/>
      <c r="C54" s="585"/>
      <c r="D54" s="575"/>
      <c r="E54" s="575"/>
      <c r="F54" s="575"/>
      <c r="G54" s="575"/>
      <c r="H54" s="575"/>
      <c r="I54" s="575"/>
      <c r="J54" s="575"/>
      <c r="K54" s="575"/>
      <c r="L54" s="575"/>
      <c r="M54" s="575"/>
      <c r="N54" s="575"/>
      <c r="O54" s="575"/>
      <c r="P54" s="575"/>
      <c r="Q54" s="575"/>
      <c r="R54" s="575"/>
      <c r="S54" s="575"/>
      <c r="T54" s="575"/>
      <c r="U54" s="575"/>
      <c r="V54" s="575"/>
      <c r="W54" s="575"/>
      <c r="X54" s="575"/>
      <c r="Y54" s="575"/>
      <c r="Z54" s="575"/>
      <c r="AA54" s="575"/>
      <c r="AB54" s="575"/>
      <c r="AC54" s="575"/>
      <c r="AD54" s="577"/>
      <c r="AE54" s="577"/>
      <c r="AF54" s="575"/>
      <c r="AG54" s="588"/>
      <c r="AH54" s="602"/>
      <c r="AI54" s="494"/>
      <c r="AJ54" s="495"/>
      <c r="AK54" s="506"/>
      <c r="AL54" s="507"/>
      <c r="AM54" s="474"/>
    </row>
    <row r="55" spans="1:39" ht="8.4499999999999993" customHeight="1" x14ac:dyDescent="0.2">
      <c r="A55" s="425">
        <v>3</v>
      </c>
      <c r="B55" s="383" t="s">
        <v>10</v>
      </c>
      <c r="C55" s="584"/>
      <c r="D55" s="574"/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4"/>
      <c r="X55" s="574"/>
      <c r="Y55" s="574"/>
      <c r="Z55" s="574"/>
      <c r="AA55" s="574"/>
      <c r="AB55" s="574"/>
      <c r="AC55" s="574"/>
      <c r="AD55" s="576"/>
      <c r="AE55" s="576"/>
      <c r="AF55" s="574"/>
      <c r="AG55" s="587"/>
      <c r="AH55" s="601">
        <f>SUM(C55:AG56)</f>
        <v>0</v>
      </c>
      <c r="AI55" s="500" t="s">
        <v>57</v>
      </c>
      <c r="AJ55" s="501"/>
      <c r="AK55" s="592"/>
      <c r="AL55" s="593"/>
      <c r="AM55" s="474"/>
    </row>
    <row r="56" spans="1:39" ht="8.4499999999999993" customHeight="1" thickBot="1" x14ac:dyDescent="0.25">
      <c r="A56" s="423"/>
      <c r="B56" s="384"/>
      <c r="C56" s="585"/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  <c r="O56" s="575"/>
      <c r="P56" s="575"/>
      <c r="Q56" s="575"/>
      <c r="R56" s="575"/>
      <c r="S56" s="575"/>
      <c r="T56" s="575"/>
      <c r="U56" s="575"/>
      <c r="V56" s="575"/>
      <c r="W56" s="575"/>
      <c r="X56" s="575"/>
      <c r="Y56" s="575"/>
      <c r="Z56" s="575"/>
      <c r="AA56" s="575"/>
      <c r="AB56" s="575"/>
      <c r="AC56" s="575"/>
      <c r="AD56" s="577"/>
      <c r="AE56" s="577"/>
      <c r="AF56" s="575"/>
      <c r="AG56" s="588"/>
      <c r="AH56" s="602"/>
      <c r="AI56" s="502"/>
      <c r="AJ56" s="503"/>
      <c r="AK56" s="594"/>
      <c r="AL56" s="595"/>
      <c r="AM56" s="474"/>
    </row>
    <row r="57" spans="1:39" ht="17.100000000000001" customHeight="1" thickBot="1" x14ac:dyDescent="0.25">
      <c r="A57" s="35">
        <v>4</v>
      </c>
      <c r="B57" s="110" t="s">
        <v>58</v>
      </c>
      <c r="C57" s="123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5"/>
      <c r="AH57" s="596"/>
      <c r="AI57" s="126" t="s">
        <v>161</v>
      </c>
      <c r="AJ57" s="296" t="s">
        <v>32</v>
      </c>
      <c r="AK57" s="296"/>
      <c r="AL57" s="127" t="s">
        <v>69</v>
      </c>
      <c r="AM57" s="1"/>
    </row>
    <row r="58" spans="1:39" ht="8.4499999999999993" customHeight="1" x14ac:dyDescent="0.2">
      <c r="A58" s="425">
        <v>5</v>
      </c>
      <c r="B58" s="383" t="s">
        <v>61</v>
      </c>
      <c r="C58" s="117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9"/>
      <c r="AH58" s="597"/>
      <c r="AI58" s="458">
        <f>SUM(AK51:AL54)-AK55</f>
        <v>0</v>
      </c>
      <c r="AJ58" s="520">
        <f>176</f>
        <v>176</v>
      </c>
      <c r="AK58" s="521"/>
      <c r="AL58" s="472">
        <f>SUM(AI58-AJ58)</f>
        <v>-176</v>
      </c>
      <c r="AM58" s="474"/>
    </row>
    <row r="59" spans="1:39" ht="8.4499999999999993" customHeight="1" thickBot="1" x14ac:dyDescent="0.25">
      <c r="A59" s="423"/>
      <c r="B59" s="508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0"/>
      <c r="AH59" s="598"/>
      <c r="AI59" s="514"/>
      <c r="AJ59" s="522"/>
      <c r="AK59" s="523"/>
      <c r="AL59" s="473"/>
      <c r="AM59" s="474"/>
    </row>
    <row r="60" spans="1:39" ht="12.75" customHeight="1" x14ac:dyDescent="0.2">
      <c r="A60" s="386"/>
      <c r="B60" s="605"/>
      <c r="C60" s="605"/>
      <c r="D60" s="605"/>
      <c r="E60" s="605"/>
      <c r="F60" s="605"/>
      <c r="G60" s="605"/>
      <c r="H60" s="605"/>
      <c r="I60" s="605"/>
      <c r="J60" s="605"/>
      <c r="K60" s="605"/>
      <c r="L60" s="605"/>
      <c r="M60" s="605"/>
      <c r="N60" s="605"/>
      <c r="O60" s="605"/>
      <c r="P60" s="605"/>
      <c r="Q60" s="605"/>
      <c r="R60" s="605"/>
      <c r="S60" s="605"/>
      <c r="T60" s="605"/>
      <c r="U60" s="605"/>
      <c r="V60" s="605"/>
      <c r="W60" s="605"/>
      <c r="X60" s="605"/>
      <c r="Y60" s="605"/>
      <c r="Z60" s="605"/>
      <c r="AA60" s="605"/>
      <c r="AB60" s="605"/>
      <c r="AC60" s="605"/>
      <c r="AD60" s="605"/>
      <c r="AE60" s="605"/>
      <c r="AF60" s="605"/>
      <c r="AG60" s="605"/>
      <c r="AH60" s="605"/>
      <c r="AI60" s="605"/>
      <c r="AJ60" s="605"/>
      <c r="AK60" s="605"/>
      <c r="AL60" s="606"/>
    </row>
    <row r="61" spans="1:39" ht="8.4499999999999993" customHeight="1" x14ac:dyDescent="0.2">
      <c r="A61" s="9"/>
      <c r="B61" s="590" t="s">
        <v>33</v>
      </c>
      <c r="C61" s="112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6"/>
      <c r="AH61" s="599" t="s">
        <v>5</v>
      </c>
      <c r="AI61" s="458" t="s">
        <v>34</v>
      </c>
      <c r="AJ61" s="458"/>
      <c r="AK61" s="458" t="s">
        <v>35</v>
      </c>
      <c r="AL61" s="458"/>
      <c r="AM61" s="607"/>
    </row>
    <row r="62" spans="1:39" ht="8.4499999999999993" customHeight="1" thickBot="1" x14ac:dyDescent="0.25">
      <c r="A62" s="9"/>
      <c r="B62" s="591"/>
      <c r="C62" s="5">
        <v>1</v>
      </c>
      <c r="D62" s="6">
        <v>2</v>
      </c>
      <c r="E62" s="6">
        <v>3</v>
      </c>
      <c r="F62" s="6">
        <v>4</v>
      </c>
      <c r="G62" s="15">
        <v>5</v>
      </c>
      <c r="H62" s="101">
        <v>6</v>
      </c>
      <c r="I62" s="101">
        <v>7</v>
      </c>
      <c r="J62" s="101">
        <v>8</v>
      </c>
      <c r="K62" s="101">
        <v>9</v>
      </c>
      <c r="L62" s="101">
        <v>10</v>
      </c>
      <c r="M62" s="101">
        <v>11</v>
      </c>
      <c r="N62" s="101">
        <v>12</v>
      </c>
      <c r="O62" s="101">
        <v>13</v>
      </c>
      <c r="P62" s="101">
        <v>14</v>
      </c>
      <c r="Q62" s="101">
        <v>15</v>
      </c>
      <c r="R62" s="101">
        <v>16</v>
      </c>
      <c r="S62" s="101">
        <v>17</v>
      </c>
      <c r="T62" s="101">
        <v>18</v>
      </c>
      <c r="U62" s="101">
        <v>19</v>
      </c>
      <c r="V62" s="101">
        <v>20</v>
      </c>
      <c r="W62" s="101">
        <v>21</v>
      </c>
      <c r="X62" s="101">
        <v>22</v>
      </c>
      <c r="Y62" s="101">
        <v>23</v>
      </c>
      <c r="Z62" s="101">
        <v>24</v>
      </c>
      <c r="AA62" s="101">
        <v>25</v>
      </c>
      <c r="AB62" s="101">
        <v>26</v>
      </c>
      <c r="AC62" s="101">
        <v>27</v>
      </c>
      <c r="AD62" s="101">
        <v>28</v>
      </c>
      <c r="AE62" s="101">
        <v>29</v>
      </c>
      <c r="AF62" s="101">
        <v>30</v>
      </c>
      <c r="AG62" s="111">
        <v>31</v>
      </c>
      <c r="AH62" s="600"/>
      <c r="AI62" s="475">
        <v>22</v>
      </c>
      <c r="AJ62" s="475"/>
      <c r="AK62" s="475">
        <v>176</v>
      </c>
      <c r="AL62" s="475"/>
      <c r="AM62" s="607"/>
    </row>
    <row r="63" spans="1:39" ht="17.100000000000001" customHeight="1" x14ac:dyDescent="0.2">
      <c r="A63" s="35">
        <v>1</v>
      </c>
      <c r="B63" s="103" t="s">
        <v>6</v>
      </c>
      <c r="C63" s="117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9"/>
      <c r="AH63" s="20">
        <f>SUM(C63:AF63)</f>
        <v>0</v>
      </c>
      <c r="AI63" s="449" t="s">
        <v>87</v>
      </c>
      <c r="AJ63" s="450"/>
      <c r="AK63" s="580"/>
      <c r="AL63" s="581"/>
      <c r="AM63" s="93" t="str">
        <f>IF(SUM(AK63:AL64)=AL58*-1,"","ACHTUNG, Übertrag Überstunden + Übertrag Überzeit muss dem Vormonatssaldo entsprechen")</f>
        <v>ACHTUNG, Übertrag Überstunden + Übertrag Überzeit muss dem Vormonatssaldo entsprechen</v>
      </c>
    </row>
    <row r="64" spans="1:39" ht="9" customHeight="1" x14ac:dyDescent="0.2">
      <c r="A64" s="102"/>
      <c r="B64" s="85" t="s">
        <v>107</v>
      </c>
      <c r="C64" s="120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2"/>
      <c r="AH64" s="60"/>
      <c r="AI64" s="453" t="s">
        <v>86</v>
      </c>
      <c r="AJ64" s="454"/>
      <c r="AK64" s="582"/>
      <c r="AL64" s="583"/>
      <c r="AM64" s="1"/>
    </row>
    <row r="65" spans="1:39" ht="8.4499999999999993" customHeight="1" x14ac:dyDescent="0.2">
      <c r="A65" s="425">
        <v>2</v>
      </c>
      <c r="B65" s="383" t="s">
        <v>8</v>
      </c>
      <c r="C65" s="58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  <c r="P65" s="574"/>
      <c r="Q65" s="574"/>
      <c r="R65" s="574"/>
      <c r="S65" s="574"/>
      <c r="T65" s="574"/>
      <c r="U65" s="574"/>
      <c r="V65" s="574"/>
      <c r="W65" s="574"/>
      <c r="X65" s="574"/>
      <c r="Y65" s="574"/>
      <c r="Z65" s="574"/>
      <c r="AA65" s="574"/>
      <c r="AB65" s="574"/>
      <c r="AC65" s="574"/>
      <c r="AD65" s="576"/>
      <c r="AE65" s="576"/>
      <c r="AF65" s="574"/>
      <c r="AG65" s="587"/>
      <c r="AH65" s="601">
        <f>SUM(C65:AF66)</f>
        <v>0</v>
      </c>
      <c r="AI65" s="492" t="s">
        <v>70</v>
      </c>
      <c r="AJ65" s="493"/>
      <c r="AK65" s="579">
        <f>SUM(AH63,AH65,AH67)</f>
        <v>0</v>
      </c>
      <c r="AL65" s="505"/>
      <c r="AM65" s="474"/>
    </row>
    <row r="66" spans="1:39" ht="8.4499999999999993" customHeight="1" x14ac:dyDescent="0.2">
      <c r="A66" s="423"/>
      <c r="B66" s="384"/>
      <c r="C66" s="585"/>
      <c r="D66" s="575"/>
      <c r="E66" s="575"/>
      <c r="F66" s="575"/>
      <c r="G66" s="575"/>
      <c r="H66" s="575"/>
      <c r="I66" s="575"/>
      <c r="J66" s="575"/>
      <c r="K66" s="575"/>
      <c r="L66" s="575"/>
      <c r="M66" s="575"/>
      <c r="N66" s="575"/>
      <c r="O66" s="575"/>
      <c r="P66" s="575"/>
      <c r="Q66" s="575"/>
      <c r="R66" s="575"/>
      <c r="S66" s="575"/>
      <c r="T66" s="575"/>
      <c r="U66" s="575"/>
      <c r="V66" s="575"/>
      <c r="W66" s="575"/>
      <c r="X66" s="575"/>
      <c r="Y66" s="575"/>
      <c r="Z66" s="575"/>
      <c r="AA66" s="575"/>
      <c r="AB66" s="575"/>
      <c r="AC66" s="575"/>
      <c r="AD66" s="577"/>
      <c r="AE66" s="577"/>
      <c r="AF66" s="575"/>
      <c r="AG66" s="588"/>
      <c r="AH66" s="602"/>
      <c r="AI66" s="494"/>
      <c r="AJ66" s="495"/>
      <c r="AK66" s="506"/>
      <c r="AL66" s="507"/>
      <c r="AM66" s="474"/>
    </row>
    <row r="67" spans="1:39" ht="8.4499999999999993" customHeight="1" x14ac:dyDescent="0.2">
      <c r="A67" s="425">
        <v>3</v>
      </c>
      <c r="B67" s="383" t="s">
        <v>10</v>
      </c>
      <c r="C67" s="58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  <c r="P67" s="574"/>
      <c r="Q67" s="574"/>
      <c r="R67" s="574"/>
      <c r="S67" s="574"/>
      <c r="T67" s="574"/>
      <c r="U67" s="574"/>
      <c r="V67" s="574"/>
      <c r="W67" s="574"/>
      <c r="X67" s="574"/>
      <c r="Y67" s="574"/>
      <c r="Z67" s="574"/>
      <c r="AA67" s="574"/>
      <c r="AB67" s="574"/>
      <c r="AC67" s="574"/>
      <c r="AD67" s="576"/>
      <c r="AE67" s="576"/>
      <c r="AF67" s="574"/>
      <c r="AG67" s="587"/>
      <c r="AH67" s="601">
        <f>SUM(C67:AF68)</f>
        <v>0</v>
      </c>
      <c r="AI67" s="500" t="s">
        <v>57</v>
      </c>
      <c r="AJ67" s="501"/>
      <c r="AK67" s="592"/>
      <c r="AL67" s="593"/>
      <c r="AM67" s="474"/>
    </row>
    <row r="68" spans="1:39" ht="8.4499999999999993" customHeight="1" thickBot="1" x14ac:dyDescent="0.25">
      <c r="A68" s="423"/>
      <c r="B68" s="384"/>
      <c r="C68" s="585"/>
      <c r="D68" s="575"/>
      <c r="E68" s="575"/>
      <c r="F68" s="575"/>
      <c r="G68" s="575"/>
      <c r="H68" s="575"/>
      <c r="I68" s="575"/>
      <c r="J68" s="575"/>
      <c r="K68" s="575"/>
      <c r="L68" s="575"/>
      <c r="M68" s="575"/>
      <c r="N68" s="575"/>
      <c r="O68" s="575"/>
      <c r="P68" s="575"/>
      <c r="Q68" s="575"/>
      <c r="R68" s="575"/>
      <c r="S68" s="575"/>
      <c r="T68" s="575"/>
      <c r="U68" s="575"/>
      <c r="V68" s="575"/>
      <c r="W68" s="575"/>
      <c r="X68" s="575"/>
      <c r="Y68" s="575"/>
      <c r="Z68" s="575"/>
      <c r="AA68" s="575"/>
      <c r="AB68" s="575"/>
      <c r="AC68" s="575"/>
      <c r="AD68" s="577"/>
      <c r="AE68" s="577"/>
      <c r="AF68" s="575"/>
      <c r="AG68" s="588"/>
      <c r="AH68" s="602"/>
      <c r="AI68" s="502"/>
      <c r="AJ68" s="503"/>
      <c r="AK68" s="594"/>
      <c r="AL68" s="595"/>
      <c r="AM68" s="474"/>
    </row>
    <row r="69" spans="1:39" ht="17.100000000000001" customHeight="1" thickBot="1" x14ac:dyDescent="0.25">
      <c r="A69" s="35">
        <v>4</v>
      </c>
      <c r="B69" s="110" t="s">
        <v>58</v>
      </c>
      <c r="C69" s="123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5"/>
      <c r="AH69" s="596"/>
      <c r="AI69" s="126" t="s">
        <v>96</v>
      </c>
      <c r="AJ69" s="296" t="s">
        <v>35</v>
      </c>
      <c r="AK69" s="296"/>
      <c r="AL69" s="127" t="s">
        <v>71</v>
      </c>
      <c r="AM69" s="1"/>
    </row>
    <row r="70" spans="1:39" ht="8.4499999999999993" customHeight="1" x14ac:dyDescent="0.2">
      <c r="A70" s="425">
        <v>5</v>
      </c>
      <c r="B70" s="383" t="s">
        <v>61</v>
      </c>
      <c r="C70" s="117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9"/>
      <c r="AH70" s="597"/>
      <c r="AI70" s="458">
        <f>SUM(AK63:AL66)-AK67</f>
        <v>0</v>
      </c>
      <c r="AJ70" s="520">
        <f>AK62</f>
        <v>176</v>
      </c>
      <c r="AK70" s="521"/>
      <c r="AL70" s="472">
        <f>SUM(AI70-AJ70)</f>
        <v>-176</v>
      </c>
      <c r="AM70" s="474"/>
    </row>
    <row r="71" spans="1:39" ht="8.4499999999999993" customHeight="1" thickBot="1" x14ac:dyDescent="0.25">
      <c r="A71" s="423"/>
      <c r="B71" s="508"/>
      <c r="C71" s="128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30"/>
      <c r="AH71" s="598"/>
      <c r="AI71" s="514"/>
      <c r="AJ71" s="522"/>
      <c r="AK71" s="523"/>
      <c r="AL71" s="473"/>
      <c r="AM71" s="474"/>
    </row>
    <row r="72" spans="1:39" ht="12.75" customHeight="1" x14ac:dyDescent="0.2">
      <c r="A72" s="386"/>
      <c r="B72" s="605"/>
      <c r="C72" s="605"/>
      <c r="D72" s="605"/>
      <c r="E72" s="605"/>
      <c r="F72" s="605"/>
      <c r="G72" s="605"/>
      <c r="H72" s="605"/>
      <c r="I72" s="605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5"/>
      <c r="AJ72" s="605"/>
      <c r="AK72" s="605"/>
      <c r="AL72" s="606"/>
    </row>
    <row r="73" spans="1:39" ht="8.4499999999999993" customHeight="1" x14ac:dyDescent="0.2">
      <c r="A73" s="9"/>
      <c r="B73" s="608" t="s">
        <v>36</v>
      </c>
      <c r="C73" s="112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6"/>
      <c r="AH73" s="469" t="s">
        <v>5</v>
      </c>
      <c r="AI73" s="458" t="s">
        <v>37</v>
      </c>
      <c r="AJ73" s="458"/>
      <c r="AK73" s="458" t="s">
        <v>38</v>
      </c>
      <c r="AL73" s="458"/>
      <c r="AM73" s="607"/>
    </row>
    <row r="74" spans="1:39" ht="8.4499999999999993" customHeight="1" thickBot="1" x14ac:dyDescent="0.25">
      <c r="A74" s="9"/>
      <c r="B74" s="609"/>
      <c r="C74" s="5">
        <v>1</v>
      </c>
      <c r="D74" s="6">
        <v>2</v>
      </c>
      <c r="E74" s="6">
        <v>3</v>
      </c>
      <c r="F74" s="6">
        <v>4</v>
      </c>
      <c r="G74" s="15">
        <v>5</v>
      </c>
      <c r="H74" s="101">
        <v>6</v>
      </c>
      <c r="I74" s="101">
        <v>7</v>
      </c>
      <c r="J74" s="101">
        <v>8</v>
      </c>
      <c r="K74" s="101">
        <v>9</v>
      </c>
      <c r="L74" s="101">
        <v>10</v>
      </c>
      <c r="M74" s="101">
        <v>11</v>
      </c>
      <c r="N74" s="101">
        <v>12</v>
      </c>
      <c r="O74" s="101">
        <v>13</v>
      </c>
      <c r="P74" s="101">
        <v>14</v>
      </c>
      <c r="Q74" s="101">
        <v>15</v>
      </c>
      <c r="R74" s="101">
        <v>16</v>
      </c>
      <c r="S74" s="101">
        <v>17</v>
      </c>
      <c r="T74" s="101">
        <v>18</v>
      </c>
      <c r="U74" s="101">
        <v>19</v>
      </c>
      <c r="V74" s="101">
        <v>20</v>
      </c>
      <c r="W74" s="101">
        <v>21</v>
      </c>
      <c r="X74" s="101">
        <v>22</v>
      </c>
      <c r="Y74" s="101">
        <v>23</v>
      </c>
      <c r="Z74" s="101">
        <v>24</v>
      </c>
      <c r="AA74" s="101">
        <v>25</v>
      </c>
      <c r="AB74" s="101">
        <v>26</v>
      </c>
      <c r="AC74" s="101">
        <v>27</v>
      </c>
      <c r="AD74" s="101">
        <v>28</v>
      </c>
      <c r="AE74" s="101">
        <v>29</v>
      </c>
      <c r="AF74" s="101">
        <v>30</v>
      </c>
      <c r="AG74" s="111">
        <v>31</v>
      </c>
      <c r="AH74" s="470"/>
      <c r="AI74" s="475">
        <v>21</v>
      </c>
      <c r="AJ74" s="475"/>
      <c r="AK74" s="475">
        <v>168</v>
      </c>
      <c r="AL74" s="475"/>
      <c r="AM74" s="607"/>
    </row>
    <row r="75" spans="1:39" ht="17.100000000000001" customHeight="1" x14ac:dyDescent="0.2">
      <c r="A75" s="35">
        <v>1</v>
      </c>
      <c r="B75" s="103" t="s">
        <v>6</v>
      </c>
      <c r="C75" s="117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9"/>
      <c r="AH75" s="20">
        <f>SUM(C75:AG75)</f>
        <v>0</v>
      </c>
      <c r="AI75" s="449" t="s">
        <v>87</v>
      </c>
      <c r="AJ75" s="450"/>
      <c r="AK75" s="580"/>
      <c r="AL75" s="581"/>
      <c r="AM75" s="93" t="str">
        <f>IF(SUM(AK75:AL76)=AL70*-1,"","ACHTUNG, Übertrag Überstunden + Übertrag Überzeit muss dem Vormonatssaldo entsprechen")</f>
        <v>ACHTUNG, Übertrag Überstunden + Übertrag Überzeit muss dem Vormonatssaldo entsprechen</v>
      </c>
    </row>
    <row r="76" spans="1:39" ht="9" customHeight="1" x14ac:dyDescent="0.2">
      <c r="A76" s="102"/>
      <c r="B76" s="85" t="s">
        <v>107</v>
      </c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2"/>
      <c r="AH76" s="60"/>
      <c r="AI76" s="453" t="s">
        <v>86</v>
      </c>
      <c r="AJ76" s="454"/>
      <c r="AK76" s="582"/>
      <c r="AL76" s="583"/>
      <c r="AM76" s="1"/>
    </row>
    <row r="77" spans="1:39" ht="8.4499999999999993" customHeight="1" x14ac:dyDescent="0.2">
      <c r="A77" s="425">
        <v>2</v>
      </c>
      <c r="B77" s="434" t="s">
        <v>8</v>
      </c>
      <c r="C77" s="584"/>
      <c r="D77" s="574"/>
      <c r="E77" s="574"/>
      <c r="F77" s="574"/>
      <c r="G77" s="574"/>
      <c r="H77" s="574"/>
      <c r="I77" s="574"/>
      <c r="J77" s="574"/>
      <c r="K77" s="574"/>
      <c r="L77" s="574"/>
      <c r="M77" s="574"/>
      <c r="N77" s="574"/>
      <c r="O77" s="574"/>
      <c r="P77" s="574"/>
      <c r="Q77" s="574"/>
      <c r="R77" s="574"/>
      <c r="S77" s="574"/>
      <c r="T77" s="574"/>
      <c r="U77" s="574"/>
      <c r="V77" s="574"/>
      <c r="W77" s="574"/>
      <c r="X77" s="574"/>
      <c r="Y77" s="574"/>
      <c r="Z77" s="574"/>
      <c r="AA77" s="574"/>
      <c r="AB77" s="574"/>
      <c r="AC77" s="574"/>
      <c r="AD77" s="576"/>
      <c r="AE77" s="576"/>
      <c r="AF77" s="574"/>
      <c r="AG77" s="587"/>
      <c r="AH77" s="565">
        <f>SUM(C77:AG78)</f>
        <v>0</v>
      </c>
      <c r="AI77" s="492" t="s">
        <v>72</v>
      </c>
      <c r="AJ77" s="493"/>
      <c r="AK77" s="579">
        <f>SUM(AH75,AH77,AH79)</f>
        <v>0</v>
      </c>
      <c r="AL77" s="505"/>
      <c r="AM77" s="474"/>
    </row>
    <row r="78" spans="1:39" ht="8.4499999999999993" customHeight="1" x14ac:dyDescent="0.2">
      <c r="A78" s="423"/>
      <c r="B78" s="435"/>
      <c r="C78" s="585"/>
      <c r="D78" s="575"/>
      <c r="E78" s="575"/>
      <c r="F78" s="575"/>
      <c r="G78" s="575"/>
      <c r="H78" s="575"/>
      <c r="I78" s="575"/>
      <c r="J78" s="575"/>
      <c r="K78" s="575"/>
      <c r="L78" s="575"/>
      <c r="M78" s="575"/>
      <c r="N78" s="575"/>
      <c r="O78" s="575"/>
      <c r="P78" s="575"/>
      <c r="Q78" s="575"/>
      <c r="R78" s="575"/>
      <c r="S78" s="575"/>
      <c r="T78" s="575"/>
      <c r="U78" s="575"/>
      <c r="V78" s="575"/>
      <c r="W78" s="575"/>
      <c r="X78" s="575"/>
      <c r="Y78" s="575"/>
      <c r="Z78" s="575"/>
      <c r="AA78" s="575"/>
      <c r="AB78" s="575"/>
      <c r="AC78" s="575"/>
      <c r="AD78" s="577"/>
      <c r="AE78" s="577"/>
      <c r="AF78" s="575"/>
      <c r="AG78" s="588"/>
      <c r="AH78" s="566"/>
      <c r="AI78" s="494"/>
      <c r="AJ78" s="495"/>
      <c r="AK78" s="506"/>
      <c r="AL78" s="507"/>
      <c r="AM78" s="474"/>
    </row>
    <row r="79" spans="1:39" ht="8.4499999999999993" customHeight="1" x14ac:dyDescent="0.2">
      <c r="A79" s="425">
        <v>3</v>
      </c>
      <c r="B79" s="434" t="s">
        <v>10</v>
      </c>
      <c r="C79" s="584"/>
      <c r="D79" s="574"/>
      <c r="E79" s="574"/>
      <c r="F79" s="574"/>
      <c r="G79" s="574"/>
      <c r="H79" s="574"/>
      <c r="I79" s="574"/>
      <c r="J79" s="574"/>
      <c r="K79" s="574"/>
      <c r="L79" s="574"/>
      <c r="M79" s="574"/>
      <c r="N79" s="574"/>
      <c r="O79" s="574"/>
      <c r="P79" s="574"/>
      <c r="Q79" s="574"/>
      <c r="R79" s="574"/>
      <c r="S79" s="574"/>
      <c r="T79" s="574"/>
      <c r="U79" s="574"/>
      <c r="V79" s="574"/>
      <c r="W79" s="574"/>
      <c r="X79" s="574"/>
      <c r="Y79" s="574"/>
      <c r="Z79" s="574"/>
      <c r="AA79" s="574"/>
      <c r="AB79" s="574"/>
      <c r="AC79" s="574"/>
      <c r="AD79" s="576"/>
      <c r="AE79" s="576"/>
      <c r="AF79" s="574"/>
      <c r="AG79" s="587"/>
      <c r="AH79" s="565">
        <f>SUM(C79:AG80)</f>
        <v>0</v>
      </c>
      <c r="AI79" s="500" t="s">
        <v>57</v>
      </c>
      <c r="AJ79" s="501"/>
      <c r="AK79" s="592"/>
      <c r="AL79" s="593"/>
      <c r="AM79" s="474"/>
    </row>
    <row r="80" spans="1:39" ht="8.4499999999999993" customHeight="1" thickBot="1" x14ac:dyDescent="0.25">
      <c r="A80" s="423"/>
      <c r="B80" s="435"/>
      <c r="C80" s="585"/>
      <c r="D80" s="575"/>
      <c r="E80" s="575"/>
      <c r="F80" s="575"/>
      <c r="G80" s="575"/>
      <c r="H80" s="575"/>
      <c r="I80" s="575"/>
      <c r="J80" s="575"/>
      <c r="K80" s="575"/>
      <c r="L80" s="575"/>
      <c r="M80" s="575"/>
      <c r="N80" s="575"/>
      <c r="O80" s="575"/>
      <c r="P80" s="575"/>
      <c r="Q80" s="575"/>
      <c r="R80" s="575"/>
      <c r="S80" s="575"/>
      <c r="T80" s="575"/>
      <c r="U80" s="575"/>
      <c r="V80" s="575"/>
      <c r="W80" s="575"/>
      <c r="X80" s="575"/>
      <c r="Y80" s="575"/>
      <c r="Z80" s="575"/>
      <c r="AA80" s="575"/>
      <c r="AB80" s="575"/>
      <c r="AC80" s="575"/>
      <c r="AD80" s="577"/>
      <c r="AE80" s="577"/>
      <c r="AF80" s="575"/>
      <c r="AG80" s="588"/>
      <c r="AH80" s="566"/>
      <c r="AI80" s="502"/>
      <c r="AJ80" s="503"/>
      <c r="AK80" s="594"/>
      <c r="AL80" s="595"/>
      <c r="AM80" s="474"/>
    </row>
    <row r="81" spans="1:39" ht="17.100000000000001" customHeight="1" thickBot="1" x14ac:dyDescent="0.25">
      <c r="A81" s="35">
        <v>4</v>
      </c>
      <c r="B81" s="110" t="s">
        <v>58</v>
      </c>
      <c r="C81" s="123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5"/>
      <c r="AH81" s="511"/>
      <c r="AI81" s="126" t="s">
        <v>97</v>
      </c>
      <c r="AJ81" s="296" t="s">
        <v>38</v>
      </c>
      <c r="AK81" s="296"/>
      <c r="AL81" s="127" t="s">
        <v>73</v>
      </c>
      <c r="AM81" s="1"/>
    </row>
    <row r="82" spans="1:39" ht="8.4499999999999993" customHeight="1" x14ac:dyDescent="0.2">
      <c r="A82" s="425">
        <v>5</v>
      </c>
      <c r="B82" s="434" t="s">
        <v>61</v>
      </c>
      <c r="C82" s="117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512"/>
      <c r="AI82" s="458">
        <f>SUM(AK75:AL78)-AK79</f>
        <v>0</v>
      </c>
      <c r="AJ82" s="520">
        <f>AK74</f>
        <v>168</v>
      </c>
      <c r="AK82" s="521"/>
      <c r="AL82" s="472">
        <f>SUM(AI82-AJ82)</f>
        <v>-168</v>
      </c>
      <c r="AM82" s="474"/>
    </row>
    <row r="83" spans="1:39" ht="8.4499999999999993" customHeight="1" thickBot="1" x14ac:dyDescent="0.25">
      <c r="A83" s="423"/>
      <c r="B83" s="610"/>
      <c r="C83" s="128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30"/>
      <c r="AH83" s="513"/>
      <c r="AI83" s="514"/>
      <c r="AJ83" s="522"/>
      <c r="AK83" s="523"/>
      <c r="AL83" s="473"/>
      <c r="AM83" s="474"/>
    </row>
    <row r="84" spans="1:39" ht="12.75" customHeight="1" x14ac:dyDescent="0.2">
      <c r="A84" s="386"/>
      <c r="B84" s="605"/>
      <c r="C84" s="605"/>
      <c r="D84" s="605"/>
      <c r="E84" s="605"/>
      <c r="F84" s="605"/>
      <c r="G84" s="605"/>
      <c r="H84" s="605"/>
      <c r="I84" s="605"/>
      <c r="J84" s="605"/>
      <c r="K84" s="605"/>
      <c r="L84" s="605"/>
      <c r="M84" s="605"/>
      <c r="N84" s="605"/>
      <c r="O84" s="605"/>
      <c r="P84" s="605"/>
      <c r="Q84" s="605"/>
      <c r="R84" s="605"/>
      <c r="S84" s="605"/>
      <c r="T84" s="605"/>
      <c r="U84" s="605"/>
      <c r="V84" s="605"/>
      <c r="W84" s="605"/>
      <c r="X84" s="605"/>
      <c r="Y84" s="605"/>
      <c r="Z84" s="605"/>
      <c r="AA84" s="605"/>
      <c r="AB84" s="605"/>
      <c r="AC84" s="605"/>
      <c r="AD84" s="605"/>
      <c r="AE84" s="605"/>
      <c r="AF84" s="605"/>
      <c r="AG84" s="605"/>
      <c r="AH84" s="605"/>
      <c r="AI84" s="605"/>
      <c r="AJ84" s="605"/>
      <c r="AK84" s="605"/>
      <c r="AL84" s="606"/>
    </row>
    <row r="85" spans="1:39" ht="8.4499999999999993" customHeight="1" x14ac:dyDescent="0.2">
      <c r="A85" s="9"/>
      <c r="B85" s="590" t="s">
        <v>39</v>
      </c>
      <c r="C85" s="112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6"/>
      <c r="AH85" s="469" t="s">
        <v>5</v>
      </c>
      <c r="AI85" s="458" t="s">
        <v>40</v>
      </c>
      <c r="AJ85" s="458"/>
      <c r="AK85" s="458" t="s">
        <v>41</v>
      </c>
      <c r="AL85" s="458"/>
      <c r="AM85" s="607"/>
    </row>
    <row r="86" spans="1:39" ht="8.4499999999999993" customHeight="1" thickBot="1" x14ac:dyDescent="0.25">
      <c r="A86" s="9"/>
      <c r="B86" s="591"/>
      <c r="C86" s="5">
        <v>1</v>
      </c>
      <c r="D86" s="6">
        <v>2</v>
      </c>
      <c r="E86" s="6">
        <v>3</v>
      </c>
      <c r="F86" s="6">
        <v>4</v>
      </c>
      <c r="G86" s="15">
        <v>5</v>
      </c>
      <c r="H86" s="101">
        <v>6</v>
      </c>
      <c r="I86" s="101">
        <v>7</v>
      </c>
      <c r="J86" s="101">
        <v>8</v>
      </c>
      <c r="K86" s="101">
        <v>9</v>
      </c>
      <c r="L86" s="101">
        <v>10</v>
      </c>
      <c r="M86" s="101">
        <v>11</v>
      </c>
      <c r="N86" s="101">
        <v>12</v>
      </c>
      <c r="O86" s="101">
        <v>13</v>
      </c>
      <c r="P86" s="101">
        <v>14</v>
      </c>
      <c r="Q86" s="101">
        <v>15</v>
      </c>
      <c r="R86" s="101">
        <v>16</v>
      </c>
      <c r="S86" s="101">
        <v>17</v>
      </c>
      <c r="T86" s="101">
        <v>18</v>
      </c>
      <c r="U86" s="101">
        <v>19</v>
      </c>
      <c r="V86" s="101">
        <v>20</v>
      </c>
      <c r="W86" s="101">
        <v>21</v>
      </c>
      <c r="X86" s="101">
        <v>22</v>
      </c>
      <c r="Y86" s="101">
        <v>23</v>
      </c>
      <c r="Z86" s="101">
        <v>24</v>
      </c>
      <c r="AA86" s="101">
        <v>25</v>
      </c>
      <c r="AB86" s="101">
        <v>26</v>
      </c>
      <c r="AC86" s="101">
        <v>27</v>
      </c>
      <c r="AD86" s="101">
        <v>28</v>
      </c>
      <c r="AE86" s="101">
        <v>29</v>
      </c>
      <c r="AF86" s="101">
        <v>30</v>
      </c>
      <c r="AG86" s="111">
        <v>31</v>
      </c>
      <c r="AH86" s="470"/>
      <c r="AI86" s="475">
        <v>23</v>
      </c>
      <c r="AJ86" s="475"/>
      <c r="AK86" s="475">
        <v>184</v>
      </c>
      <c r="AL86" s="475"/>
      <c r="AM86" s="607"/>
    </row>
    <row r="87" spans="1:39" ht="17.100000000000001" customHeight="1" x14ac:dyDescent="0.2">
      <c r="A87" s="35">
        <v>1</v>
      </c>
      <c r="B87" s="103" t="s">
        <v>6</v>
      </c>
      <c r="C87" s="117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9"/>
      <c r="AH87" s="20">
        <f>SUM(C87:AG87)</f>
        <v>0</v>
      </c>
      <c r="AI87" s="449" t="s">
        <v>87</v>
      </c>
      <c r="AJ87" s="450"/>
      <c r="AK87" s="580"/>
      <c r="AL87" s="581"/>
      <c r="AM87" s="93" t="str">
        <f>IF(SUM(AK87:AL88)=AL82*-1,"","ACHTUNG, Übertrag Überstunden + Übertrag Überzeit muss dem Vormonatssaldo entsprechen")</f>
        <v>ACHTUNG, Übertrag Überstunden + Übertrag Überzeit muss dem Vormonatssaldo entsprechen</v>
      </c>
    </row>
    <row r="88" spans="1:39" ht="9" customHeight="1" x14ac:dyDescent="0.2">
      <c r="A88" s="102"/>
      <c r="B88" s="85" t="s">
        <v>107</v>
      </c>
      <c r="C88" s="120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2"/>
      <c r="AH88" s="60"/>
      <c r="AI88" s="453" t="s">
        <v>86</v>
      </c>
      <c r="AJ88" s="454"/>
      <c r="AK88" s="582"/>
      <c r="AL88" s="583"/>
      <c r="AM88" s="1"/>
    </row>
    <row r="89" spans="1:39" ht="8.4499999999999993" customHeight="1" x14ac:dyDescent="0.2">
      <c r="A89" s="425">
        <v>2</v>
      </c>
      <c r="B89" s="383" t="s">
        <v>8</v>
      </c>
      <c r="C89" s="584"/>
      <c r="D89" s="574"/>
      <c r="E89" s="574"/>
      <c r="F89" s="574"/>
      <c r="G89" s="574"/>
      <c r="H89" s="574"/>
      <c r="I89" s="574"/>
      <c r="J89" s="574"/>
      <c r="K89" s="574"/>
      <c r="L89" s="574"/>
      <c r="M89" s="574"/>
      <c r="N89" s="574"/>
      <c r="O89" s="574"/>
      <c r="P89" s="574"/>
      <c r="Q89" s="574"/>
      <c r="R89" s="574"/>
      <c r="S89" s="574"/>
      <c r="T89" s="574"/>
      <c r="U89" s="574"/>
      <c r="V89" s="574"/>
      <c r="W89" s="574"/>
      <c r="X89" s="574"/>
      <c r="Y89" s="574"/>
      <c r="Z89" s="574"/>
      <c r="AA89" s="574"/>
      <c r="AB89" s="574"/>
      <c r="AC89" s="574"/>
      <c r="AD89" s="576"/>
      <c r="AE89" s="576"/>
      <c r="AF89" s="574"/>
      <c r="AG89" s="587"/>
      <c r="AH89" s="565">
        <f>SUM(C89:AG90)</f>
        <v>0</v>
      </c>
      <c r="AI89" s="492" t="s">
        <v>74</v>
      </c>
      <c r="AJ89" s="493"/>
      <c r="AK89" s="579">
        <f>SUM(AH87,AH89,AH91)</f>
        <v>0</v>
      </c>
      <c r="AL89" s="505"/>
      <c r="AM89" s="474"/>
    </row>
    <row r="90" spans="1:39" ht="8.4499999999999993" customHeight="1" x14ac:dyDescent="0.2">
      <c r="A90" s="423"/>
      <c r="B90" s="384"/>
      <c r="C90" s="585"/>
      <c r="D90" s="575"/>
      <c r="E90" s="575"/>
      <c r="F90" s="575"/>
      <c r="G90" s="575"/>
      <c r="H90" s="575"/>
      <c r="I90" s="575"/>
      <c r="J90" s="575"/>
      <c r="K90" s="575"/>
      <c r="L90" s="575"/>
      <c r="M90" s="575"/>
      <c r="N90" s="575"/>
      <c r="O90" s="575"/>
      <c r="P90" s="575"/>
      <c r="Q90" s="575"/>
      <c r="R90" s="575"/>
      <c r="S90" s="575"/>
      <c r="T90" s="575"/>
      <c r="U90" s="575"/>
      <c r="V90" s="575"/>
      <c r="W90" s="575"/>
      <c r="X90" s="575"/>
      <c r="Y90" s="575"/>
      <c r="Z90" s="575"/>
      <c r="AA90" s="575"/>
      <c r="AB90" s="575"/>
      <c r="AC90" s="575"/>
      <c r="AD90" s="577"/>
      <c r="AE90" s="577"/>
      <c r="AF90" s="575"/>
      <c r="AG90" s="588"/>
      <c r="AH90" s="566"/>
      <c r="AI90" s="494"/>
      <c r="AJ90" s="495"/>
      <c r="AK90" s="506"/>
      <c r="AL90" s="507"/>
      <c r="AM90" s="474"/>
    </row>
    <row r="91" spans="1:39" ht="8.4499999999999993" customHeight="1" x14ac:dyDescent="0.2">
      <c r="A91" s="425">
        <v>3</v>
      </c>
      <c r="B91" s="383" t="s">
        <v>10</v>
      </c>
      <c r="C91" s="584"/>
      <c r="D91" s="574"/>
      <c r="E91" s="574"/>
      <c r="F91" s="574"/>
      <c r="G91" s="574"/>
      <c r="H91" s="574"/>
      <c r="I91" s="574"/>
      <c r="J91" s="574"/>
      <c r="K91" s="574"/>
      <c r="L91" s="574"/>
      <c r="M91" s="574"/>
      <c r="N91" s="574"/>
      <c r="O91" s="574"/>
      <c r="P91" s="574"/>
      <c r="Q91" s="574"/>
      <c r="R91" s="574"/>
      <c r="S91" s="574"/>
      <c r="T91" s="574"/>
      <c r="U91" s="574"/>
      <c r="V91" s="574"/>
      <c r="W91" s="574"/>
      <c r="X91" s="574"/>
      <c r="Y91" s="574"/>
      <c r="Z91" s="574"/>
      <c r="AA91" s="574"/>
      <c r="AB91" s="574"/>
      <c r="AC91" s="574"/>
      <c r="AD91" s="576"/>
      <c r="AE91" s="576"/>
      <c r="AF91" s="574"/>
      <c r="AG91" s="587"/>
      <c r="AH91" s="565">
        <f>SUM(C91:AG92)</f>
        <v>0</v>
      </c>
      <c r="AI91" s="500" t="s">
        <v>57</v>
      </c>
      <c r="AJ91" s="501"/>
      <c r="AK91" s="592"/>
      <c r="AL91" s="593"/>
      <c r="AM91" s="474"/>
    </row>
    <row r="92" spans="1:39" ht="8.4499999999999993" customHeight="1" thickBot="1" x14ac:dyDescent="0.25">
      <c r="A92" s="423"/>
      <c r="B92" s="384"/>
      <c r="C92" s="585"/>
      <c r="D92" s="575"/>
      <c r="E92" s="575"/>
      <c r="F92" s="575"/>
      <c r="G92" s="575"/>
      <c r="H92" s="575"/>
      <c r="I92" s="575"/>
      <c r="J92" s="575"/>
      <c r="K92" s="575"/>
      <c r="L92" s="575"/>
      <c r="M92" s="575"/>
      <c r="N92" s="575"/>
      <c r="O92" s="575"/>
      <c r="P92" s="575"/>
      <c r="Q92" s="575"/>
      <c r="R92" s="575"/>
      <c r="S92" s="575"/>
      <c r="T92" s="575"/>
      <c r="U92" s="575"/>
      <c r="V92" s="575"/>
      <c r="W92" s="575"/>
      <c r="X92" s="575"/>
      <c r="Y92" s="575"/>
      <c r="Z92" s="575"/>
      <c r="AA92" s="575"/>
      <c r="AB92" s="575"/>
      <c r="AC92" s="575"/>
      <c r="AD92" s="577"/>
      <c r="AE92" s="577"/>
      <c r="AF92" s="575"/>
      <c r="AG92" s="588"/>
      <c r="AH92" s="566"/>
      <c r="AI92" s="502"/>
      <c r="AJ92" s="503"/>
      <c r="AK92" s="594"/>
      <c r="AL92" s="595"/>
      <c r="AM92" s="474"/>
    </row>
    <row r="93" spans="1:39" ht="17.100000000000001" customHeight="1" thickBot="1" x14ac:dyDescent="0.25">
      <c r="A93" s="35">
        <v>4</v>
      </c>
      <c r="B93" s="110" t="s">
        <v>58</v>
      </c>
      <c r="C93" s="123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5"/>
      <c r="AH93" s="511"/>
      <c r="AI93" s="126" t="s">
        <v>98</v>
      </c>
      <c r="AJ93" s="296" t="s">
        <v>94</v>
      </c>
      <c r="AK93" s="296"/>
      <c r="AL93" s="127" t="s">
        <v>75</v>
      </c>
      <c r="AM93" s="1"/>
    </row>
    <row r="94" spans="1:39" ht="8.4499999999999993" customHeight="1" x14ac:dyDescent="0.2">
      <c r="A94" s="425">
        <v>5</v>
      </c>
      <c r="B94" s="383" t="s">
        <v>61</v>
      </c>
      <c r="C94" s="117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9"/>
      <c r="AH94" s="512"/>
      <c r="AI94" s="458">
        <f>SUM(AK87:AL90)-AK91</f>
        <v>0</v>
      </c>
      <c r="AJ94" s="520">
        <f>AK86</f>
        <v>184</v>
      </c>
      <c r="AK94" s="521"/>
      <c r="AL94" s="472">
        <f>SUM(AI94-AJ94)</f>
        <v>-184</v>
      </c>
      <c r="AM94" s="105"/>
    </row>
    <row r="95" spans="1:39" ht="8.4499999999999993" customHeight="1" thickBot="1" x14ac:dyDescent="0.25">
      <c r="A95" s="423"/>
      <c r="B95" s="508"/>
      <c r="C95" s="128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30"/>
      <c r="AH95" s="513"/>
      <c r="AI95" s="514"/>
      <c r="AJ95" s="522"/>
      <c r="AK95" s="523"/>
      <c r="AL95" s="473"/>
      <c r="AM95" s="105"/>
    </row>
    <row r="96" spans="1:39" ht="12.75" customHeight="1" x14ac:dyDescent="0.2">
      <c r="A96" s="386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605"/>
      <c r="AC96" s="605"/>
      <c r="AD96" s="605"/>
      <c r="AE96" s="605"/>
      <c r="AF96" s="605"/>
      <c r="AG96" s="605"/>
      <c r="AH96" s="605"/>
      <c r="AI96" s="605"/>
      <c r="AJ96" s="605"/>
      <c r="AK96" s="605"/>
      <c r="AL96" s="606"/>
    </row>
    <row r="97" spans="1:39" ht="8.4499999999999993" customHeight="1" x14ac:dyDescent="0.2">
      <c r="A97" s="9"/>
      <c r="B97" s="590" t="s">
        <v>42</v>
      </c>
      <c r="C97" s="112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6"/>
      <c r="AH97" s="599" t="s">
        <v>5</v>
      </c>
      <c r="AI97" s="458" t="s">
        <v>43</v>
      </c>
      <c r="AJ97" s="458"/>
      <c r="AK97" s="458" t="s">
        <v>44</v>
      </c>
      <c r="AL97" s="458"/>
      <c r="AM97" s="607"/>
    </row>
    <row r="98" spans="1:39" ht="8.4499999999999993" customHeight="1" thickBot="1" x14ac:dyDescent="0.25">
      <c r="A98" s="9"/>
      <c r="B98" s="591"/>
      <c r="C98" s="5">
        <v>1</v>
      </c>
      <c r="D98" s="6">
        <v>2</v>
      </c>
      <c r="E98" s="6">
        <v>3</v>
      </c>
      <c r="F98" s="6">
        <v>4</v>
      </c>
      <c r="G98" s="15">
        <v>5</v>
      </c>
      <c r="H98" s="101">
        <v>6</v>
      </c>
      <c r="I98" s="101">
        <v>7</v>
      </c>
      <c r="J98" s="101">
        <v>8</v>
      </c>
      <c r="K98" s="101">
        <v>9</v>
      </c>
      <c r="L98" s="101">
        <v>10</v>
      </c>
      <c r="M98" s="101">
        <v>11</v>
      </c>
      <c r="N98" s="101">
        <v>12</v>
      </c>
      <c r="O98" s="101">
        <v>13</v>
      </c>
      <c r="P98" s="101">
        <v>14</v>
      </c>
      <c r="Q98" s="101">
        <v>15</v>
      </c>
      <c r="R98" s="101">
        <v>16</v>
      </c>
      <c r="S98" s="101">
        <v>17</v>
      </c>
      <c r="T98" s="101">
        <v>18</v>
      </c>
      <c r="U98" s="101">
        <v>19</v>
      </c>
      <c r="V98" s="101">
        <v>20</v>
      </c>
      <c r="W98" s="101">
        <v>21</v>
      </c>
      <c r="X98" s="101">
        <v>22</v>
      </c>
      <c r="Y98" s="101">
        <v>23</v>
      </c>
      <c r="Z98" s="101">
        <v>24</v>
      </c>
      <c r="AA98" s="101">
        <v>25</v>
      </c>
      <c r="AB98" s="101">
        <v>26</v>
      </c>
      <c r="AC98" s="101">
        <v>27</v>
      </c>
      <c r="AD98" s="101">
        <v>28</v>
      </c>
      <c r="AE98" s="101">
        <v>29</v>
      </c>
      <c r="AF98" s="101">
        <v>30</v>
      </c>
      <c r="AG98" s="111">
        <v>31</v>
      </c>
      <c r="AH98" s="600"/>
      <c r="AI98" s="475">
        <v>22</v>
      </c>
      <c r="AJ98" s="475"/>
      <c r="AK98" s="475">
        <v>176</v>
      </c>
      <c r="AL98" s="475"/>
      <c r="AM98" s="607"/>
    </row>
    <row r="99" spans="1:39" ht="17.100000000000001" customHeight="1" x14ac:dyDescent="0.2">
      <c r="A99" s="35">
        <v>1</v>
      </c>
      <c r="B99" s="103" t="s">
        <v>6</v>
      </c>
      <c r="C99" s="117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9"/>
      <c r="AH99" s="20">
        <f>SUM(C99:AF99)</f>
        <v>0</v>
      </c>
      <c r="AI99" s="449" t="s">
        <v>87</v>
      </c>
      <c r="AJ99" s="450"/>
      <c r="AK99" s="580"/>
      <c r="AL99" s="581"/>
      <c r="AM99" s="93" t="str">
        <f>IF(SUM(AK99:AL100)=AL94*-1,"","ACHTUNG, Übertrag Überstunden + Übertrag Überzeit muss dem Vormonatssaldo entsprechen")</f>
        <v>ACHTUNG, Übertrag Überstunden + Übertrag Überzeit muss dem Vormonatssaldo entsprechen</v>
      </c>
    </row>
    <row r="100" spans="1:39" ht="9" customHeight="1" x14ac:dyDescent="0.2">
      <c r="A100" s="102"/>
      <c r="B100" s="85" t="s">
        <v>107</v>
      </c>
      <c r="C100" s="120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2"/>
      <c r="AH100" s="60"/>
      <c r="AI100" s="453" t="s">
        <v>86</v>
      </c>
      <c r="AJ100" s="454"/>
      <c r="AK100" s="582"/>
      <c r="AL100" s="583"/>
      <c r="AM100" s="1"/>
    </row>
    <row r="101" spans="1:39" ht="8.4499999999999993" customHeight="1" x14ac:dyDescent="0.2">
      <c r="A101" s="425">
        <v>2</v>
      </c>
      <c r="B101" s="383" t="s">
        <v>8</v>
      </c>
      <c r="C101" s="584"/>
      <c r="D101" s="574"/>
      <c r="E101" s="574"/>
      <c r="F101" s="574"/>
      <c r="G101" s="574"/>
      <c r="H101" s="574"/>
      <c r="I101" s="574"/>
      <c r="J101" s="574"/>
      <c r="K101" s="574"/>
      <c r="L101" s="574"/>
      <c r="M101" s="574"/>
      <c r="N101" s="574"/>
      <c r="O101" s="574"/>
      <c r="P101" s="574"/>
      <c r="Q101" s="574"/>
      <c r="R101" s="574"/>
      <c r="S101" s="574"/>
      <c r="T101" s="574"/>
      <c r="U101" s="574"/>
      <c r="V101" s="574"/>
      <c r="W101" s="574"/>
      <c r="X101" s="574"/>
      <c r="Y101" s="574"/>
      <c r="Z101" s="574"/>
      <c r="AA101" s="574"/>
      <c r="AB101" s="574"/>
      <c r="AC101" s="574"/>
      <c r="AD101" s="576"/>
      <c r="AE101" s="576"/>
      <c r="AF101" s="574"/>
      <c r="AG101" s="587"/>
      <c r="AH101" s="601">
        <f>SUM(C101:AF102)</f>
        <v>0</v>
      </c>
      <c r="AI101" s="492" t="s">
        <v>76</v>
      </c>
      <c r="AJ101" s="493"/>
      <c r="AK101" s="579">
        <f>SUM(AH99,AH101,AH103)</f>
        <v>0</v>
      </c>
      <c r="AL101" s="505"/>
      <c r="AM101" s="474"/>
    </row>
    <row r="102" spans="1:39" ht="8.4499999999999993" customHeight="1" x14ac:dyDescent="0.2">
      <c r="A102" s="423"/>
      <c r="B102" s="384"/>
      <c r="C102" s="585"/>
      <c r="D102" s="575"/>
      <c r="E102" s="575"/>
      <c r="F102" s="575"/>
      <c r="G102" s="575"/>
      <c r="H102" s="575"/>
      <c r="I102" s="575"/>
      <c r="J102" s="575"/>
      <c r="K102" s="575"/>
      <c r="L102" s="575"/>
      <c r="M102" s="575"/>
      <c r="N102" s="575"/>
      <c r="O102" s="575"/>
      <c r="P102" s="575"/>
      <c r="Q102" s="575"/>
      <c r="R102" s="575"/>
      <c r="S102" s="575"/>
      <c r="T102" s="575"/>
      <c r="U102" s="575"/>
      <c r="V102" s="575"/>
      <c r="W102" s="575"/>
      <c r="X102" s="575"/>
      <c r="Y102" s="575"/>
      <c r="Z102" s="575"/>
      <c r="AA102" s="575"/>
      <c r="AB102" s="575"/>
      <c r="AC102" s="575"/>
      <c r="AD102" s="577"/>
      <c r="AE102" s="577"/>
      <c r="AF102" s="575"/>
      <c r="AG102" s="588"/>
      <c r="AH102" s="602"/>
      <c r="AI102" s="494"/>
      <c r="AJ102" s="495"/>
      <c r="AK102" s="506"/>
      <c r="AL102" s="507"/>
      <c r="AM102" s="474"/>
    </row>
    <row r="103" spans="1:39" ht="8.4499999999999993" customHeight="1" x14ac:dyDescent="0.2">
      <c r="A103" s="425">
        <v>3</v>
      </c>
      <c r="B103" s="383" t="s">
        <v>10</v>
      </c>
      <c r="C103" s="584"/>
      <c r="D103" s="574"/>
      <c r="E103" s="574"/>
      <c r="F103" s="574"/>
      <c r="G103" s="574"/>
      <c r="H103" s="574"/>
      <c r="I103" s="574"/>
      <c r="J103" s="574"/>
      <c r="K103" s="574"/>
      <c r="L103" s="574"/>
      <c r="M103" s="574"/>
      <c r="N103" s="574"/>
      <c r="O103" s="574"/>
      <c r="P103" s="574"/>
      <c r="Q103" s="574"/>
      <c r="R103" s="574"/>
      <c r="S103" s="574"/>
      <c r="T103" s="574"/>
      <c r="U103" s="574"/>
      <c r="V103" s="574"/>
      <c r="W103" s="574"/>
      <c r="X103" s="574"/>
      <c r="Y103" s="574"/>
      <c r="Z103" s="574"/>
      <c r="AA103" s="574"/>
      <c r="AB103" s="574"/>
      <c r="AC103" s="574"/>
      <c r="AD103" s="576"/>
      <c r="AE103" s="576"/>
      <c r="AF103" s="574"/>
      <c r="AG103" s="587"/>
      <c r="AH103" s="601">
        <f>SUM(C103:AF104)</f>
        <v>0</v>
      </c>
      <c r="AI103" s="500" t="s">
        <v>57</v>
      </c>
      <c r="AJ103" s="501"/>
      <c r="AK103" s="592"/>
      <c r="AL103" s="593"/>
      <c r="AM103" s="474"/>
    </row>
    <row r="104" spans="1:39" ht="8.4499999999999993" customHeight="1" thickBot="1" x14ac:dyDescent="0.25">
      <c r="A104" s="423"/>
      <c r="B104" s="384"/>
      <c r="C104" s="585"/>
      <c r="D104" s="575"/>
      <c r="E104" s="575"/>
      <c r="F104" s="575"/>
      <c r="G104" s="575"/>
      <c r="H104" s="575"/>
      <c r="I104" s="575"/>
      <c r="J104" s="575"/>
      <c r="K104" s="575"/>
      <c r="L104" s="575"/>
      <c r="M104" s="575"/>
      <c r="N104" s="575"/>
      <c r="O104" s="575"/>
      <c r="P104" s="575"/>
      <c r="Q104" s="575"/>
      <c r="R104" s="575"/>
      <c r="S104" s="575"/>
      <c r="T104" s="575"/>
      <c r="U104" s="575"/>
      <c r="V104" s="575"/>
      <c r="W104" s="575"/>
      <c r="X104" s="575"/>
      <c r="Y104" s="575"/>
      <c r="Z104" s="575"/>
      <c r="AA104" s="575"/>
      <c r="AB104" s="575"/>
      <c r="AC104" s="575"/>
      <c r="AD104" s="577"/>
      <c r="AE104" s="577"/>
      <c r="AF104" s="575"/>
      <c r="AG104" s="588"/>
      <c r="AH104" s="602"/>
      <c r="AI104" s="502"/>
      <c r="AJ104" s="503"/>
      <c r="AK104" s="594"/>
      <c r="AL104" s="595"/>
      <c r="AM104" s="474"/>
    </row>
    <row r="105" spans="1:39" ht="17.100000000000001" customHeight="1" thickBot="1" x14ac:dyDescent="0.25">
      <c r="A105" s="35">
        <v>4</v>
      </c>
      <c r="B105" s="110" t="s">
        <v>58</v>
      </c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5"/>
      <c r="AH105" s="596"/>
      <c r="AI105" s="126" t="s">
        <v>99</v>
      </c>
      <c r="AJ105" s="296" t="s">
        <v>95</v>
      </c>
      <c r="AK105" s="296"/>
      <c r="AL105" s="127" t="s">
        <v>77</v>
      </c>
      <c r="AM105" s="1"/>
    </row>
    <row r="106" spans="1:39" ht="8.4499999999999993" customHeight="1" x14ac:dyDescent="0.2">
      <c r="A106" s="425">
        <v>5</v>
      </c>
      <c r="B106" s="383" t="s">
        <v>61</v>
      </c>
      <c r="C106" s="117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9"/>
      <c r="AH106" s="597"/>
      <c r="AI106" s="458">
        <f>SUM(AK99:AL102)-AK103</f>
        <v>0</v>
      </c>
      <c r="AJ106" s="520">
        <f>AK98</f>
        <v>176</v>
      </c>
      <c r="AK106" s="521"/>
      <c r="AL106" s="472">
        <f>SUM(AI106-AJ106)</f>
        <v>-176</v>
      </c>
      <c r="AM106" s="105"/>
    </row>
    <row r="107" spans="1:39" ht="8.4499999999999993" customHeight="1" thickBot="1" x14ac:dyDescent="0.25">
      <c r="A107" s="423"/>
      <c r="B107" s="508"/>
      <c r="C107" s="128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30"/>
      <c r="AH107" s="598"/>
      <c r="AI107" s="514"/>
      <c r="AJ107" s="522"/>
      <c r="AK107" s="523"/>
      <c r="AL107" s="473"/>
      <c r="AM107" s="105"/>
    </row>
    <row r="108" spans="1:39" ht="12.75" customHeight="1" x14ac:dyDescent="0.2">
      <c r="A108" s="386"/>
      <c r="B108" s="605"/>
      <c r="C108" s="605"/>
      <c r="D108" s="605"/>
      <c r="E108" s="605"/>
      <c r="F108" s="605"/>
      <c r="G108" s="605"/>
      <c r="H108" s="605"/>
      <c r="I108" s="605"/>
      <c r="J108" s="605"/>
      <c r="K108" s="605"/>
      <c r="L108" s="605"/>
      <c r="M108" s="605"/>
      <c r="N108" s="605"/>
      <c r="O108" s="605"/>
      <c r="P108" s="605"/>
      <c r="Q108" s="605"/>
      <c r="R108" s="605"/>
      <c r="S108" s="605"/>
      <c r="T108" s="605"/>
      <c r="U108" s="605"/>
      <c r="V108" s="605"/>
      <c r="W108" s="605"/>
      <c r="X108" s="605"/>
      <c r="Y108" s="605"/>
      <c r="Z108" s="605"/>
      <c r="AA108" s="605"/>
      <c r="AB108" s="605"/>
      <c r="AC108" s="605"/>
      <c r="AD108" s="605"/>
      <c r="AE108" s="605"/>
      <c r="AF108" s="605"/>
      <c r="AG108" s="605"/>
      <c r="AH108" s="605"/>
      <c r="AI108" s="605"/>
      <c r="AJ108" s="605"/>
      <c r="AK108" s="605"/>
      <c r="AL108" s="606"/>
    </row>
    <row r="109" spans="1:39" ht="8.4499999999999993" customHeight="1" x14ac:dyDescent="0.2">
      <c r="A109" s="9"/>
      <c r="B109" s="590" t="s">
        <v>45</v>
      </c>
      <c r="C109" s="112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6"/>
      <c r="AH109" s="599" t="s">
        <v>5</v>
      </c>
      <c r="AI109" s="458" t="s">
        <v>46</v>
      </c>
      <c r="AJ109" s="458"/>
      <c r="AK109" s="458" t="s">
        <v>47</v>
      </c>
      <c r="AL109" s="458"/>
      <c r="AM109" s="106"/>
    </row>
    <row r="110" spans="1:39" ht="8.4499999999999993" customHeight="1" thickBot="1" x14ac:dyDescent="0.25">
      <c r="A110" s="9"/>
      <c r="B110" s="591"/>
      <c r="C110" s="5">
        <v>1</v>
      </c>
      <c r="D110" s="6">
        <v>2</v>
      </c>
      <c r="E110" s="6">
        <v>3</v>
      </c>
      <c r="F110" s="6">
        <v>4</v>
      </c>
      <c r="G110" s="15">
        <v>5</v>
      </c>
      <c r="H110" s="101">
        <v>6</v>
      </c>
      <c r="I110" s="101">
        <v>7</v>
      </c>
      <c r="J110" s="101">
        <v>8</v>
      </c>
      <c r="K110" s="101">
        <v>9</v>
      </c>
      <c r="L110" s="101">
        <v>10</v>
      </c>
      <c r="M110" s="101">
        <v>11</v>
      </c>
      <c r="N110" s="101">
        <v>12</v>
      </c>
      <c r="O110" s="101">
        <v>13</v>
      </c>
      <c r="P110" s="101">
        <v>14</v>
      </c>
      <c r="Q110" s="101">
        <v>15</v>
      </c>
      <c r="R110" s="101">
        <v>16</v>
      </c>
      <c r="S110" s="101">
        <v>17</v>
      </c>
      <c r="T110" s="101">
        <v>18</v>
      </c>
      <c r="U110" s="101">
        <v>19</v>
      </c>
      <c r="V110" s="101">
        <v>20</v>
      </c>
      <c r="W110" s="101">
        <v>21</v>
      </c>
      <c r="X110" s="101">
        <v>22</v>
      </c>
      <c r="Y110" s="101">
        <v>23</v>
      </c>
      <c r="Z110" s="101">
        <v>24</v>
      </c>
      <c r="AA110" s="101">
        <v>25</v>
      </c>
      <c r="AB110" s="101">
        <v>26</v>
      </c>
      <c r="AC110" s="101">
        <v>27</v>
      </c>
      <c r="AD110" s="101">
        <v>28</v>
      </c>
      <c r="AE110" s="101">
        <v>29</v>
      </c>
      <c r="AF110" s="101">
        <v>30</v>
      </c>
      <c r="AG110" s="111">
        <v>31</v>
      </c>
      <c r="AH110" s="600"/>
      <c r="AI110" s="475">
        <v>21</v>
      </c>
      <c r="AJ110" s="475"/>
      <c r="AK110" s="475">
        <v>168</v>
      </c>
      <c r="AL110" s="475"/>
      <c r="AM110" s="106"/>
    </row>
    <row r="111" spans="1:39" ht="17.100000000000001" customHeight="1" x14ac:dyDescent="0.2">
      <c r="A111" s="35">
        <v>1</v>
      </c>
      <c r="B111" s="103" t="s">
        <v>6</v>
      </c>
      <c r="C111" s="117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9"/>
      <c r="AH111" s="20">
        <f>SUM(C111:AG111)</f>
        <v>0</v>
      </c>
      <c r="AI111" s="449" t="s">
        <v>87</v>
      </c>
      <c r="AJ111" s="450"/>
      <c r="AK111" s="580"/>
      <c r="AL111" s="581"/>
      <c r="AM111" s="93" t="str">
        <f>IF(SUM(AK111:AL112)=AL106*-1,"","ACHTUNG, Übertrag Überstunden + Übertrag Überzeit muss dem Vormonatssaldo entsprechen")</f>
        <v>ACHTUNG, Übertrag Überstunden + Übertrag Überzeit muss dem Vormonatssaldo entsprechen</v>
      </c>
    </row>
    <row r="112" spans="1:39" ht="9" customHeight="1" x14ac:dyDescent="0.2">
      <c r="A112" s="102"/>
      <c r="B112" s="85" t="s">
        <v>107</v>
      </c>
      <c r="C112" s="120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2"/>
      <c r="AH112" s="60"/>
      <c r="AI112" s="453" t="s">
        <v>86</v>
      </c>
      <c r="AJ112" s="454"/>
      <c r="AK112" s="582"/>
      <c r="AL112" s="583"/>
      <c r="AM112" s="1"/>
    </row>
    <row r="113" spans="1:39" ht="8.4499999999999993" customHeight="1" x14ac:dyDescent="0.2">
      <c r="A113" s="425">
        <v>2</v>
      </c>
      <c r="B113" s="383" t="s">
        <v>8</v>
      </c>
      <c r="C113" s="584"/>
      <c r="D113" s="574"/>
      <c r="E113" s="574"/>
      <c r="F113" s="574"/>
      <c r="G113" s="574"/>
      <c r="H113" s="574"/>
      <c r="I113" s="574"/>
      <c r="J113" s="574"/>
      <c r="K113" s="574"/>
      <c r="L113" s="574"/>
      <c r="M113" s="574"/>
      <c r="N113" s="574"/>
      <c r="O113" s="574"/>
      <c r="P113" s="574"/>
      <c r="Q113" s="574"/>
      <c r="R113" s="574"/>
      <c r="S113" s="574"/>
      <c r="T113" s="574"/>
      <c r="U113" s="574"/>
      <c r="V113" s="574"/>
      <c r="W113" s="574"/>
      <c r="X113" s="574"/>
      <c r="Y113" s="574"/>
      <c r="Z113" s="574"/>
      <c r="AA113" s="574"/>
      <c r="AB113" s="574"/>
      <c r="AC113" s="574"/>
      <c r="AD113" s="576"/>
      <c r="AE113" s="576"/>
      <c r="AF113" s="574"/>
      <c r="AG113" s="587"/>
      <c r="AH113" s="601">
        <f>SUM(C113:AG114)</f>
        <v>0</v>
      </c>
      <c r="AI113" s="492" t="s">
        <v>78</v>
      </c>
      <c r="AJ113" s="493"/>
      <c r="AK113" s="579">
        <f>SUM(AH111,AH113,AH115)</f>
        <v>0</v>
      </c>
      <c r="AL113" s="505"/>
      <c r="AM113" s="474"/>
    </row>
    <row r="114" spans="1:39" ht="8.4499999999999993" customHeight="1" x14ac:dyDescent="0.2">
      <c r="A114" s="423"/>
      <c r="B114" s="384"/>
      <c r="C114" s="585"/>
      <c r="D114" s="575"/>
      <c r="E114" s="575"/>
      <c r="F114" s="575"/>
      <c r="G114" s="575"/>
      <c r="H114" s="575"/>
      <c r="I114" s="575"/>
      <c r="J114" s="575"/>
      <c r="K114" s="575"/>
      <c r="L114" s="575"/>
      <c r="M114" s="575"/>
      <c r="N114" s="575"/>
      <c r="O114" s="575"/>
      <c r="P114" s="575"/>
      <c r="Q114" s="575"/>
      <c r="R114" s="575"/>
      <c r="S114" s="575"/>
      <c r="T114" s="575"/>
      <c r="U114" s="575"/>
      <c r="V114" s="575"/>
      <c r="W114" s="575"/>
      <c r="X114" s="575"/>
      <c r="Y114" s="575"/>
      <c r="Z114" s="575"/>
      <c r="AA114" s="575"/>
      <c r="AB114" s="575"/>
      <c r="AC114" s="575"/>
      <c r="AD114" s="577"/>
      <c r="AE114" s="577"/>
      <c r="AF114" s="575"/>
      <c r="AG114" s="588"/>
      <c r="AH114" s="602"/>
      <c r="AI114" s="494"/>
      <c r="AJ114" s="495"/>
      <c r="AK114" s="506"/>
      <c r="AL114" s="507"/>
      <c r="AM114" s="474"/>
    </row>
    <row r="115" spans="1:39" ht="8.4499999999999993" customHeight="1" x14ac:dyDescent="0.2">
      <c r="A115" s="425">
        <v>3</v>
      </c>
      <c r="B115" s="383" t="s">
        <v>10</v>
      </c>
      <c r="C115" s="584"/>
      <c r="D115" s="574"/>
      <c r="E115" s="574"/>
      <c r="F115" s="574"/>
      <c r="G115" s="574"/>
      <c r="H115" s="574"/>
      <c r="I115" s="574"/>
      <c r="J115" s="574"/>
      <c r="K115" s="574"/>
      <c r="L115" s="574"/>
      <c r="M115" s="574"/>
      <c r="N115" s="574"/>
      <c r="O115" s="574"/>
      <c r="P115" s="574"/>
      <c r="Q115" s="574"/>
      <c r="R115" s="574"/>
      <c r="S115" s="574"/>
      <c r="T115" s="574"/>
      <c r="U115" s="574"/>
      <c r="V115" s="574"/>
      <c r="W115" s="574"/>
      <c r="X115" s="574"/>
      <c r="Y115" s="574"/>
      <c r="Z115" s="574"/>
      <c r="AA115" s="574"/>
      <c r="AB115" s="574"/>
      <c r="AC115" s="574"/>
      <c r="AD115" s="576"/>
      <c r="AE115" s="576"/>
      <c r="AF115" s="574"/>
      <c r="AG115" s="587"/>
      <c r="AH115" s="601">
        <f>SUM(C115:AG116)</f>
        <v>0</v>
      </c>
      <c r="AI115" s="500" t="s">
        <v>57</v>
      </c>
      <c r="AJ115" s="501"/>
      <c r="AK115" s="592"/>
      <c r="AL115" s="593"/>
      <c r="AM115" s="474"/>
    </row>
    <row r="116" spans="1:39" ht="8.4499999999999993" customHeight="1" thickBot="1" x14ac:dyDescent="0.25">
      <c r="A116" s="423"/>
      <c r="B116" s="384"/>
      <c r="C116" s="585"/>
      <c r="D116" s="575"/>
      <c r="E116" s="575"/>
      <c r="F116" s="575"/>
      <c r="G116" s="575"/>
      <c r="H116" s="575"/>
      <c r="I116" s="575"/>
      <c r="J116" s="575"/>
      <c r="K116" s="575"/>
      <c r="L116" s="575"/>
      <c r="M116" s="575"/>
      <c r="N116" s="575"/>
      <c r="O116" s="575"/>
      <c r="P116" s="575"/>
      <c r="Q116" s="575"/>
      <c r="R116" s="575"/>
      <c r="S116" s="575"/>
      <c r="T116" s="575"/>
      <c r="U116" s="575"/>
      <c r="V116" s="575"/>
      <c r="W116" s="575"/>
      <c r="X116" s="575"/>
      <c r="Y116" s="575"/>
      <c r="Z116" s="575"/>
      <c r="AA116" s="575"/>
      <c r="AB116" s="575"/>
      <c r="AC116" s="575"/>
      <c r="AD116" s="577"/>
      <c r="AE116" s="577"/>
      <c r="AF116" s="575"/>
      <c r="AG116" s="588"/>
      <c r="AH116" s="602"/>
      <c r="AI116" s="502"/>
      <c r="AJ116" s="503"/>
      <c r="AK116" s="594"/>
      <c r="AL116" s="595"/>
      <c r="AM116" s="474"/>
    </row>
    <row r="117" spans="1:39" ht="17.100000000000001" customHeight="1" thickBot="1" x14ac:dyDescent="0.25">
      <c r="A117" s="35">
        <v>4</v>
      </c>
      <c r="B117" s="110" t="s">
        <v>58</v>
      </c>
      <c r="C117" s="123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5"/>
      <c r="AH117" s="596"/>
      <c r="AI117" s="126" t="s">
        <v>100</v>
      </c>
      <c r="AJ117" s="296" t="s">
        <v>101</v>
      </c>
      <c r="AK117" s="296"/>
      <c r="AL117" s="127" t="s">
        <v>79</v>
      </c>
      <c r="AM117" s="1"/>
    </row>
    <row r="118" spans="1:39" ht="8.4499999999999993" customHeight="1" x14ac:dyDescent="0.2">
      <c r="A118" s="425">
        <v>5</v>
      </c>
      <c r="B118" s="383" t="s">
        <v>61</v>
      </c>
      <c r="C118" s="117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9"/>
      <c r="AH118" s="597"/>
      <c r="AI118" s="458">
        <f>SUM(AK111:AL114)-AK115</f>
        <v>0</v>
      </c>
      <c r="AJ118" s="520">
        <f>AK110</f>
        <v>168</v>
      </c>
      <c r="AK118" s="521"/>
      <c r="AL118" s="472">
        <f>SUM(AI118-AJ118)</f>
        <v>-168</v>
      </c>
      <c r="AM118" s="105"/>
    </row>
    <row r="119" spans="1:39" ht="8.4499999999999993" customHeight="1" thickBot="1" x14ac:dyDescent="0.25">
      <c r="A119" s="423"/>
      <c r="B119" s="508"/>
      <c r="C119" s="128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30"/>
      <c r="AH119" s="598"/>
      <c r="AI119" s="514"/>
      <c r="AJ119" s="522"/>
      <c r="AK119" s="523"/>
      <c r="AL119" s="473"/>
      <c r="AM119" s="105"/>
    </row>
    <row r="120" spans="1:39" ht="12.75" customHeight="1" x14ac:dyDescent="0.2">
      <c r="A120" s="386"/>
      <c r="B120" s="605"/>
      <c r="C120" s="605"/>
      <c r="D120" s="605"/>
      <c r="E120" s="605"/>
      <c r="F120" s="605"/>
      <c r="G120" s="605"/>
      <c r="H120" s="605"/>
      <c r="I120" s="605"/>
      <c r="J120" s="605"/>
      <c r="K120" s="605"/>
      <c r="L120" s="605"/>
      <c r="M120" s="605"/>
      <c r="N120" s="605"/>
      <c r="O120" s="605"/>
      <c r="P120" s="605"/>
      <c r="Q120" s="605"/>
      <c r="R120" s="605"/>
      <c r="S120" s="605"/>
      <c r="T120" s="605"/>
      <c r="U120" s="605"/>
      <c r="V120" s="605"/>
      <c r="W120" s="605"/>
      <c r="X120" s="605"/>
      <c r="Y120" s="605"/>
      <c r="Z120" s="605"/>
      <c r="AA120" s="605"/>
      <c r="AB120" s="605"/>
      <c r="AC120" s="605"/>
      <c r="AD120" s="605"/>
      <c r="AE120" s="605"/>
      <c r="AF120" s="605"/>
      <c r="AG120" s="605"/>
      <c r="AH120" s="605"/>
      <c r="AI120" s="605"/>
      <c r="AJ120" s="605"/>
      <c r="AK120" s="605"/>
      <c r="AL120" s="606"/>
    </row>
    <row r="121" spans="1:39" ht="8.4499999999999993" customHeight="1" x14ac:dyDescent="0.2">
      <c r="A121" s="9"/>
      <c r="B121" s="590" t="s">
        <v>48</v>
      </c>
      <c r="C121" s="112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6"/>
      <c r="AH121" s="469" t="s">
        <v>5</v>
      </c>
      <c r="AI121" s="458" t="s">
        <v>49</v>
      </c>
      <c r="AJ121" s="458"/>
      <c r="AK121" s="458" t="s">
        <v>50</v>
      </c>
      <c r="AL121" s="458"/>
      <c r="AM121" s="106"/>
    </row>
    <row r="122" spans="1:39" ht="8.4499999999999993" customHeight="1" thickBot="1" x14ac:dyDescent="0.25">
      <c r="A122" s="9"/>
      <c r="B122" s="591"/>
      <c r="C122" s="5">
        <v>1</v>
      </c>
      <c r="D122" s="6">
        <v>2</v>
      </c>
      <c r="E122" s="6">
        <v>3</v>
      </c>
      <c r="F122" s="6">
        <v>4</v>
      </c>
      <c r="G122" s="15">
        <v>5</v>
      </c>
      <c r="H122" s="101">
        <v>6</v>
      </c>
      <c r="I122" s="101">
        <v>7</v>
      </c>
      <c r="J122" s="101">
        <v>8</v>
      </c>
      <c r="K122" s="101">
        <v>9</v>
      </c>
      <c r="L122" s="101">
        <v>10</v>
      </c>
      <c r="M122" s="101">
        <v>11</v>
      </c>
      <c r="N122" s="101">
        <v>12</v>
      </c>
      <c r="O122" s="101">
        <v>13</v>
      </c>
      <c r="P122" s="101">
        <v>14</v>
      </c>
      <c r="Q122" s="101">
        <v>15</v>
      </c>
      <c r="R122" s="101">
        <v>16</v>
      </c>
      <c r="S122" s="101">
        <v>17</v>
      </c>
      <c r="T122" s="101">
        <v>18</v>
      </c>
      <c r="U122" s="101">
        <v>19</v>
      </c>
      <c r="V122" s="101">
        <v>20</v>
      </c>
      <c r="W122" s="101">
        <v>21</v>
      </c>
      <c r="X122" s="101">
        <v>22</v>
      </c>
      <c r="Y122" s="101">
        <v>23</v>
      </c>
      <c r="Z122" s="101">
        <v>24</v>
      </c>
      <c r="AA122" s="101">
        <v>25</v>
      </c>
      <c r="AB122" s="101">
        <v>26</v>
      </c>
      <c r="AC122" s="101">
        <v>27</v>
      </c>
      <c r="AD122" s="101">
        <v>28</v>
      </c>
      <c r="AE122" s="101">
        <v>29</v>
      </c>
      <c r="AF122" s="101">
        <v>30</v>
      </c>
      <c r="AG122" s="111">
        <v>31</v>
      </c>
      <c r="AH122" s="470"/>
      <c r="AI122" s="475">
        <v>22</v>
      </c>
      <c r="AJ122" s="475"/>
      <c r="AK122" s="475">
        <v>176</v>
      </c>
      <c r="AL122" s="475"/>
      <c r="AM122" s="106"/>
    </row>
    <row r="123" spans="1:39" ht="17.100000000000001" customHeight="1" x14ac:dyDescent="0.2">
      <c r="A123" s="35">
        <v>1</v>
      </c>
      <c r="B123" s="103" t="s">
        <v>6</v>
      </c>
      <c r="C123" s="117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9"/>
      <c r="AH123" s="20">
        <f>SUM(C123:AF123)</f>
        <v>0</v>
      </c>
      <c r="AI123" s="449" t="s">
        <v>87</v>
      </c>
      <c r="AJ123" s="450"/>
      <c r="AK123" s="580"/>
      <c r="AL123" s="581"/>
      <c r="AM123" s="93" t="str">
        <f>IF(SUM(AK123:AL124)=AL118*-1,"","ACHTUNG, Übertrag Überstunden + Übertrag Überzeit muss dem Vormonatssaldo entsprechen")</f>
        <v>ACHTUNG, Übertrag Überstunden + Übertrag Überzeit muss dem Vormonatssaldo entsprechen</v>
      </c>
    </row>
    <row r="124" spans="1:39" ht="9" customHeight="1" x14ac:dyDescent="0.2">
      <c r="A124" s="102"/>
      <c r="B124" s="85" t="s">
        <v>107</v>
      </c>
      <c r="C124" s="120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2"/>
      <c r="AH124" s="60"/>
      <c r="AI124" s="453" t="s">
        <v>86</v>
      </c>
      <c r="AJ124" s="454"/>
      <c r="AK124" s="582"/>
      <c r="AL124" s="583"/>
      <c r="AM124" s="1"/>
    </row>
    <row r="125" spans="1:39" ht="8.4499999999999993" customHeight="1" x14ac:dyDescent="0.2">
      <c r="A125" s="425">
        <v>2</v>
      </c>
      <c r="B125" s="383" t="s">
        <v>8</v>
      </c>
      <c r="C125" s="584"/>
      <c r="D125" s="574"/>
      <c r="E125" s="574"/>
      <c r="F125" s="574"/>
      <c r="G125" s="574"/>
      <c r="H125" s="574"/>
      <c r="I125" s="574"/>
      <c r="J125" s="574"/>
      <c r="K125" s="574"/>
      <c r="L125" s="574"/>
      <c r="M125" s="574"/>
      <c r="N125" s="574"/>
      <c r="O125" s="574"/>
      <c r="P125" s="574"/>
      <c r="Q125" s="574"/>
      <c r="R125" s="574"/>
      <c r="S125" s="574"/>
      <c r="T125" s="574"/>
      <c r="U125" s="574"/>
      <c r="V125" s="574"/>
      <c r="W125" s="574"/>
      <c r="X125" s="574"/>
      <c r="Y125" s="574"/>
      <c r="Z125" s="574"/>
      <c r="AA125" s="574"/>
      <c r="AB125" s="574"/>
      <c r="AC125" s="574"/>
      <c r="AD125" s="576"/>
      <c r="AE125" s="576"/>
      <c r="AF125" s="574"/>
      <c r="AG125" s="587"/>
      <c r="AH125" s="565">
        <f>SUM(C125:AF126)</f>
        <v>0</v>
      </c>
      <c r="AI125" s="492" t="s">
        <v>80</v>
      </c>
      <c r="AJ125" s="493"/>
      <c r="AK125" s="579">
        <f>SUM(AH123,AH125,AH127)</f>
        <v>0</v>
      </c>
      <c r="AL125" s="505"/>
      <c r="AM125" s="474"/>
    </row>
    <row r="126" spans="1:39" ht="8.4499999999999993" customHeight="1" x14ac:dyDescent="0.2">
      <c r="A126" s="423"/>
      <c r="B126" s="384"/>
      <c r="C126" s="585"/>
      <c r="D126" s="575"/>
      <c r="E126" s="575"/>
      <c r="F126" s="575"/>
      <c r="G126" s="575"/>
      <c r="H126" s="575"/>
      <c r="I126" s="575"/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5"/>
      <c r="X126" s="575"/>
      <c r="Y126" s="575"/>
      <c r="Z126" s="575"/>
      <c r="AA126" s="575"/>
      <c r="AB126" s="575"/>
      <c r="AC126" s="575"/>
      <c r="AD126" s="577"/>
      <c r="AE126" s="577"/>
      <c r="AF126" s="575"/>
      <c r="AG126" s="588"/>
      <c r="AH126" s="566"/>
      <c r="AI126" s="494"/>
      <c r="AJ126" s="495"/>
      <c r="AK126" s="506"/>
      <c r="AL126" s="507"/>
      <c r="AM126" s="474"/>
    </row>
    <row r="127" spans="1:39" ht="8.4499999999999993" customHeight="1" x14ac:dyDescent="0.2">
      <c r="A127" s="425">
        <v>3</v>
      </c>
      <c r="B127" s="383" t="s">
        <v>10</v>
      </c>
      <c r="C127" s="584"/>
      <c r="D127" s="574"/>
      <c r="E127" s="574"/>
      <c r="F127" s="574"/>
      <c r="G127" s="574"/>
      <c r="H127" s="574"/>
      <c r="I127" s="574"/>
      <c r="J127" s="574"/>
      <c r="K127" s="574"/>
      <c r="L127" s="574"/>
      <c r="M127" s="574"/>
      <c r="N127" s="574"/>
      <c r="O127" s="574"/>
      <c r="P127" s="574"/>
      <c r="Q127" s="574"/>
      <c r="R127" s="574"/>
      <c r="S127" s="574"/>
      <c r="T127" s="574"/>
      <c r="U127" s="574"/>
      <c r="V127" s="574"/>
      <c r="W127" s="574"/>
      <c r="X127" s="574"/>
      <c r="Y127" s="574"/>
      <c r="Z127" s="574"/>
      <c r="AA127" s="574"/>
      <c r="AB127" s="574"/>
      <c r="AC127" s="574"/>
      <c r="AD127" s="576"/>
      <c r="AE127" s="576"/>
      <c r="AF127" s="574"/>
      <c r="AG127" s="587"/>
      <c r="AH127" s="565">
        <f>SUM(C127:AF128)</f>
        <v>0</v>
      </c>
      <c r="AI127" s="500" t="s">
        <v>57</v>
      </c>
      <c r="AJ127" s="501"/>
      <c r="AK127" s="592"/>
      <c r="AL127" s="593"/>
      <c r="AM127" s="474"/>
    </row>
    <row r="128" spans="1:39" ht="8.4499999999999993" customHeight="1" thickBot="1" x14ac:dyDescent="0.25">
      <c r="A128" s="423"/>
      <c r="B128" s="384"/>
      <c r="C128" s="585"/>
      <c r="D128" s="575"/>
      <c r="E128" s="575"/>
      <c r="F128" s="575"/>
      <c r="G128" s="575"/>
      <c r="H128" s="575"/>
      <c r="I128" s="575"/>
      <c r="J128" s="575"/>
      <c r="K128" s="575"/>
      <c r="L128" s="575"/>
      <c r="M128" s="575"/>
      <c r="N128" s="575"/>
      <c r="O128" s="575"/>
      <c r="P128" s="575"/>
      <c r="Q128" s="575"/>
      <c r="R128" s="575"/>
      <c r="S128" s="575"/>
      <c r="T128" s="575"/>
      <c r="U128" s="575"/>
      <c r="V128" s="575"/>
      <c r="W128" s="575"/>
      <c r="X128" s="575"/>
      <c r="Y128" s="575"/>
      <c r="Z128" s="575"/>
      <c r="AA128" s="575"/>
      <c r="AB128" s="575"/>
      <c r="AC128" s="575"/>
      <c r="AD128" s="577"/>
      <c r="AE128" s="577"/>
      <c r="AF128" s="575"/>
      <c r="AG128" s="588"/>
      <c r="AH128" s="566"/>
      <c r="AI128" s="502"/>
      <c r="AJ128" s="503"/>
      <c r="AK128" s="594"/>
      <c r="AL128" s="595"/>
      <c r="AM128" s="474"/>
    </row>
    <row r="129" spans="1:39" ht="17.100000000000001" customHeight="1" thickBot="1" x14ac:dyDescent="0.25">
      <c r="A129" s="35">
        <v>4</v>
      </c>
      <c r="B129" s="110" t="s">
        <v>58</v>
      </c>
      <c r="C129" s="123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5"/>
      <c r="AH129" s="511"/>
      <c r="AI129" s="126" t="s">
        <v>103</v>
      </c>
      <c r="AJ129" s="296" t="s">
        <v>102</v>
      </c>
      <c r="AK129" s="296"/>
      <c r="AL129" s="127" t="s">
        <v>81</v>
      </c>
      <c r="AM129" s="1"/>
    </row>
    <row r="130" spans="1:39" ht="8.4499999999999993" customHeight="1" x14ac:dyDescent="0.2">
      <c r="A130" s="425">
        <v>5</v>
      </c>
      <c r="B130" s="383" t="s">
        <v>61</v>
      </c>
      <c r="C130" s="117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9"/>
      <c r="AH130" s="512"/>
      <c r="AI130" s="458">
        <f>SUM(AK123:AL126)-AK127</f>
        <v>0</v>
      </c>
      <c r="AJ130" s="520">
        <f>AK122</f>
        <v>176</v>
      </c>
      <c r="AK130" s="521"/>
      <c r="AL130" s="472">
        <f>SUM(AI130-AJ130)</f>
        <v>-176</v>
      </c>
      <c r="AM130" s="474"/>
    </row>
    <row r="131" spans="1:39" ht="8.4499999999999993" customHeight="1" thickBot="1" x14ac:dyDescent="0.25">
      <c r="A131" s="423"/>
      <c r="B131" s="508"/>
      <c r="C131" s="128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30"/>
      <c r="AH131" s="513"/>
      <c r="AI131" s="514"/>
      <c r="AJ131" s="522"/>
      <c r="AK131" s="523"/>
      <c r="AL131" s="473"/>
      <c r="AM131" s="474"/>
    </row>
    <row r="132" spans="1:39" ht="12.75" customHeight="1" x14ac:dyDescent="0.2">
      <c r="A132" s="386"/>
      <c r="B132" s="605"/>
      <c r="C132" s="605"/>
      <c r="D132" s="605"/>
      <c r="E132" s="605"/>
      <c r="F132" s="605"/>
      <c r="G132" s="605"/>
      <c r="H132" s="605"/>
      <c r="I132" s="605"/>
      <c r="J132" s="605"/>
      <c r="K132" s="605"/>
      <c r="L132" s="605"/>
      <c r="M132" s="605"/>
      <c r="N132" s="605"/>
      <c r="O132" s="605"/>
      <c r="P132" s="605"/>
      <c r="Q132" s="605"/>
      <c r="R132" s="605"/>
      <c r="S132" s="605"/>
      <c r="T132" s="605"/>
      <c r="U132" s="605"/>
      <c r="V132" s="605"/>
      <c r="W132" s="605"/>
      <c r="X132" s="605"/>
      <c r="Y132" s="605"/>
      <c r="Z132" s="605"/>
      <c r="AA132" s="605"/>
      <c r="AB132" s="605"/>
      <c r="AC132" s="605"/>
      <c r="AD132" s="605"/>
      <c r="AE132" s="605"/>
      <c r="AF132" s="605"/>
      <c r="AG132" s="605"/>
      <c r="AH132" s="605"/>
      <c r="AI132" s="605"/>
      <c r="AJ132" s="605"/>
      <c r="AK132" s="605"/>
      <c r="AL132" s="606"/>
    </row>
    <row r="133" spans="1:39" ht="8.4499999999999993" customHeight="1" x14ac:dyDescent="0.2">
      <c r="A133" s="9"/>
      <c r="B133" s="590" t="s">
        <v>51</v>
      </c>
      <c r="C133" s="112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6"/>
      <c r="AH133" s="469" t="s">
        <v>5</v>
      </c>
      <c r="AI133" s="579" t="s">
        <v>52</v>
      </c>
      <c r="AJ133" s="365"/>
      <c r="AK133" s="579" t="s">
        <v>53</v>
      </c>
      <c r="AL133" s="365"/>
      <c r="AM133" s="106"/>
    </row>
    <row r="134" spans="1:39" ht="8.4499999999999993" customHeight="1" thickBot="1" x14ac:dyDescent="0.25">
      <c r="A134" s="9"/>
      <c r="B134" s="591"/>
      <c r="C134" s="5">
        <v>1</v>
      </c>
      <c r="D134" s="6">
        <v>2</v>
      </c>
      <c r="E134" s="6">
        <v>3</v>
      </c>
      <c r="F134" s="6">
        <v>4</v>
      </c>
      <c r="G134" s="15">
        <v>5</v>
      </c>
      <c r="H134" s="101">
        <v>6</v>
      </c>
      <c r="I134" s="101">
        <v>7</v>
      </c>
      <c r="J134" s="101">
        <v>8</v>
      </c>
      <c r="K134" s="101">
        <v>9</v>
      </c>
      <c r="L134" s="101">
        <v>10</v>
      </c>
      <c r="M134" s="101">
        <v>11</v>
      </c>
      <c r="N134" s="101">
        <v>12</v>
      </c>
      <c r="O134" s="101">
        <v>13</v>
      </c>
      <c r="P134" s="101">
        <v>14</v>
      </c>
      <c r="Q134" s="101">
        <v>15</v>
      </c>
      <c r="R134" s="101">
        <v>16</v>
      </c>
      <c r="S134" s="101">
        <v>17</v>
      </c>
      <c r="T134" s="101">
        <v>18</v>
      </c>
      <c r="U134" s="101">
        <v>19</v>
      </c>
      <c r="V134" s="101">
        <v>20</v>
      </c>
      <c r="W134" s="101">
        <v>21</v>
      </c>
      <c r="X134" s="101">
        <v>22</v>
      </c>
      <c r="Y134" s="101">
        <v>23</v>
      </c>
      <c r="Z134" s="101">
        <v>24</v>
      </c>
      <c r="AA134" s="101">
        <v>25</v>
      </c>
      <c r="AB134" s="101">
        <v>26</v>
      </c>
      <c r="AC134" s="101">
        <v>27</v>
      </c>
      <c r="AD134" s="101">
        <v>28</v>
      </c>
      <c r="AE134" s="101">
        <v>29</v>
      </c>
      <c r="AF134" s="101">
        <v>30</v>
      </c>
      <c r="AG134" s="111">
        <v>31</v>
      </c>
      <c r="AH134" s="470"/>
      <c r="AI134" s="611">
        <v>22</v>
      </c>
      <c r="AJ134" s="612"/>
      <c r="AK134" s="611">
        <v>176</v>
      </c>
      <c r="AL134" s="612"/>
      <c r="AM134" s="106"/>
    </row>
    <row r="135" spans="1:39" ht="17.100000000000001" customHeight="1" x14ac:dyDescent="0.2">
      <c r="A135" s="35">
        <v>1</v>
      </c>
      <c r="B135" s="103" t="s">
        <v>6</v>
      </c>
      <c r="C135" s="117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9"/>
      <c r="AH135" s="20">
        <f>SUM(C135:AG135)</f>
        <v>0</v>
      </c>
      <c r="AI135" s="449" t="s">
        <v>87</v>
      </c>
      <c r="AJ135" s="450"/>
      <c r="AK135" s="580"/>
      <c r="AL135" s="581"/>
      <c r="AM135" s="93" t="str">
        <f>IF(SUM(AK135:AL136)=AL130*-1,"","ACHTUNG, Übertrag Überstunden + Übertrag Überzeit muss dem Vormonatssaldo entsprechen")</f>
        <v>ACHTUNG, Übertrag Überstunden + Übertrag Überzeit muss dem Vormonatssaldo entsprechen</v>
      </c>
    </row>
    <row r="136" spans="1:39" ht="8.25" customHeight="1" x14ac:dyDescent="0.2">
      <c r="A136" s="102"/>
      <c r="B136" s="85" t="s">
        <v>107</v>
      </c>
      <c r="C136" s="120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2"/>
      <c r="AH136" s="60"/>
      <c r="AI136" s="453" t="s">
        <v>86</v>
      </c>
      <c r="AJ136" s="454"/>
      <c r="AK136" s="582"/>
      <c r="AL136" s="583"/>
      <c r="AM136" s="1"/>
    </row>
    <row r="137" spans="1:39" ht="8.4499999999999993" customHeight="1" x14ac:dyDescent="0.2">
      <c r="A137" s="425">
        <v>2</v>
      </c>
      <c r="B137" s="383" t="s">
        <v>8</v>
      </c>
      <c r="C137" s="584"/>
      <c r="D137" s="574"/>
      <c r="E137" s="574"/>
      <c r="F137" s="574"/>
      <c r="G137" s="574"/>
      <c r="H137" s="574"/>
      <c r="I137" s="574"/>
      <c r="J137" s="574"/>
      <c r="K137" s="574"/>
      <c r="L137" s="574"/>
      <c r="M137" s="574"/>
      <c r="N137" s="574"/>
      <c r="O137" s="574"/>
      <c r="P137" s="574"/>
      <c r="Q137" s="574"/>
      <c r="R137" s="574"/>
      <c r="S137" s="574"/>
      <c r="T137" s="574"/>
      <c r="U137" s="574"/>
      <c r="V137" s="574"/>
      <c r="W137" s="574"/>
      <c r="X137" s="574"/>
      <c r="Y137" s="574"/>
      <c r="Z137" s="574"/>
      <c r="AA137" s="574"/>
      <c r="AB137" s="574"/>
      <c r="AC137" s="574"/>
      <c r="AD137" s="576"/>
      <c r="AE137" s="576"/>
      <c r="AF137" s="574"/>
      <c r="AG137" s="587"/>
      <c r="AH137" s="565">
        <f>SUM(C137:AG138)</f>
        <v>0</v>
      </c>
      <c r="AI137" s="492" t="s">
        <v>82</v>
      </c>
      <c r="AJ137" s="493"/>
      <c r="AK137" s="579">
        <f>SUM(AH135,AH137,AH139)</f>
        <v>0</v>
      </c>
      <c r="AL137" s="505"/>
      <c r="AM137" s="105"/>
    </row>
    <row r="138" spans="1:39" ht="8.4499999999999993" customHeight="1" x14ac:dyDescent="0.2">
      <c r="A138" s="423"/>
      <c r="B138" s="384"/>
      <c r="C138" s="585"/>
      <c r="D138" s="575"/>
      <c r="E138" s="575"/>
      <c r="F138" s="575"/>
      <c r="G138" s="575"/>
      <c r="H138" s="575"/>
      <c r="I138" s="575"/>
      <c r="J138" s="575"/>
      <c r="K138" s="575"/>
      <c r="L138" s="575"/>
      <c r="M138" s="575"/>
      <c r="N138" s="575"/>
      <c r="O138" s="575"/>
      <c r="P138" s="575"/>
      <c r="Q138" s="575"/>
      <c r="R138" s="575"/>
      <c r="S138" s="575"/>
      <c r="T138" s="575"/>
      <c r="U138" s="575"/>
      <c r="V138" s="575"/>
      <c r="W138" s="575"/>
      <c r="X138" s="575"/>
      <c r="Y138" s="575"/>
      <c r="Z138" s="575"/>
      <c r="AA138" s="575"/>
      <c r="AB138" s="575"/>
      <c r="AC138" s="575"/>
      <c r="AD138" s="577"/>
      <c r="AE138" s="577"/>
      <c r="AF138" s="575"/>
      <c r="AG138" s="588"/>
      <c r="AH138" s="613"/>
      <c r="AI138" s="494"/>
      <c r="AJ138" s="495"/>
      <c r="AK138" s="506"/>
      <c r="AL138" s="507"/>
      <c r="AM138" s="105"/>
    </row>
    <row r="139" spans="1:39" ht="8.4499999999999993" customHeight="1" x14ac:dyDescent="0.2">
      <c r="A139" s="425">
        <v>3</v>
      </c>
      <c r="B139" s="383" t="s">
        <v>10</v>
      </c>
      <c r="C139" s="584"/>
      <c r="D139" s="574"/>
      <c r="E139" s="574"/>
      <c r="F139" s="574"/>
      <c r="G139" s="574"/>
      <c r="H139" s="574"/>
      <c r="I139" s="574"/>
      <c r="J139" s="574"/>
      <c r="K139" s="574"/>
      <c r="L139" s="574"/>
      <c r="M139" s="574"/>
      <c r="N139" s="574"/>
      <c r="O139" s="574"/>
      <c r="P139" s="574"/>
      <c r="Q139" s="574"/>
      <c r="R139" s="574"/>
      <c r="S139" s="574"/>
      <c r="T139" s="574"/>
      <c r="U139" s="574"/>
      <c r="V139" s="574"/>
      <c r="W139" s="574"/>
      <c r="X139" s="574"/>
      <c r="Y139" s="574"/>
      <c r="Z139" s="574"/>
      <c r="AA139" s="574"/>
      <c r="AB139" s="574"/>
      <c r="AC139" s="574"/>
      <c r="AD139" s="576"/>
      <c r="AE139" s="576"/>
      <c r="AF139" s="574"/>
      <c r="AG139" s="587"/>
      <c r="AH139" s="565">
        <f>SUM(C139:AG140)</f>
        <v>0</v>
      </c>
      <c r="AI139" s="625" t="s">
        <v>84</v>
      </c>
      <c r="AJ139" s="626"/>
      <c r="AK139" s="628"/>
      <c r="AL139" s="629"/>
      <c r="AM139" s="578"/>
    </row>
    <row r="140" spans="1:39" ht="8.4499999999999993" customHeight="1" x14ac:dyDescent="0.2">
      <c r="A140" s="423"/>
      <c r="B140" s="384"/>
      <c r="C140" s="585"/>
      <c r="D140" s="575"/>
      <c r="E140" s="575"/>
      <c r="F140" s="575"/>
      <c r="G140" s="575"/>
      <c r="H140" s="575"/>
      <c r="I140" s="575"/>
      <c r="J140" s="575"/>
      <c r="K140" s="575"/>
      <c r="L140" s="575"/>
      <c r="M140" s="575"/>
      <c r="N140" s="575"/>
      <c r="O140" s="575"/>
      <c r="P140" s="575"/>
      <c r="Q140" s="575"/>
      <c r="R140" s="575"/>
      <c r="S140" s="575"/>
      <c r="T140" s="575"/>
      <c r="U140" s="575"/>
      <c r="V140" s="575"/>
      <c r="W140" s="575"/>
      <c r="X140" s="575"/>
      <c r="Y140" s="575"/>
      <c r="Z140" s="575"/>
      <c r="AA140" s="575"/>
      <c r="AB140" s="575"/>
      <c r="AC140" s="575"/>
      <c r="AD140" s="577"/>
      <c r="AE140" s="577"/>
      <c r="AF140" s="575"/>
      <c r="AG140" s="588"/>
      <c r="AH140" s="613"/>
      <c r="AI140" s="627"/>
      <c r="AJ140" s="626"/>
      <c r="AK140" s="628"/>
      <c r="AL140" s="629"/>
      <c r="AM140" s="578"/>
    </row>
    <row r="141" spans="1:39" ht="24.75" customHeight="1" thickBot="1" x14ac:dyDescent="0.25">
      <c r="A141" s="35">
        <v>4</v>
      </c>
      <c r="B141" s="110" t="s">
        <v>58</v>
      </c>
      <c r="C141" s="123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5"/>
      <c r="AH141" s="511"/>
      <c r="AI141" s="616" t="s">
        <v>57</v>
      </c>
      <c r="AJ141" s="617"/>
      <c r="AK141" s="618"/>
      <c r="AL141" s="619"/>
      <c r="AM141" s="1"/>
    </row>
    <row r="142" spans="1:39" ht="8.4499999999999993" customHeight="1" x14ac:dyDescent="0.2">
      <c r="A142" s="425">
        <v>5</v>
      </c>
      <c r="B142" s="383" t="s">
        <v>61</v>
      </c>
      <c r="C142" s="117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9"/>
      <c r="AH142" s="512"/>
      <c r="AI142" s="620" t="s">
        <v>104</v>
      </c>
      <c r="AJ142" s="621" t="s">
        <v>105</v>
      </c>
      <c r="AK142" s="622"/>
      <c r="AL142" s="620" t="s">
        <v>83</v>
      </c>
      <c r="AM142" s="105"/>
    </row>
    <row r="143" spans="1:39" ht="8.4499999999999993" customHeight="1" thickBot="1" x14ac:dyDescent="0.25">
      <c r="A143" s="423"/>
      <c r="B143" s="508"/>
      <c r="C143" s="128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30"/>
      <c r="AH143" s="513"/>
      <c r="AI143" s="514"/>
      <c r="AJ143" s="623"/>
      <c r="AK143" s="368"/>
      <c r="AL143" s="624"/>
      <c r="AM143" s="105"/>
    </row>
    <row r="144" spans="1:39" ht="17.100000000000001" customHeight="1" thickBot="1" x14ac:dyDescent="0.25">
      <c r="A144" s="11">
        <v>6</v>
      </c>
      <c r="B144" s="286" t="s">
        <v>108</v>
      </c>
      <c r="C144" s="287"/>
      <c r="D144" s="287"/>
      <c r="E144" s="287"/>
      <c r="F144" s="287"/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  <c r="X144" s="287"/>
      <c r="Y144" s="287"/>
      <c r="Z144" s="287"/>
      <c r="AA144" s="287"/>
      <c r="AB144" s="287"/>
      <c r="AC144" s="287"/>
      <c r="AD144" s="287"/>
      <c r="AE144" s="287"/>
      <c r="AF144" s="287"/>
      <c r="AG144" s="287"/>
      <c r="AH144" s="12"/>
      <c r="AI144" s="70">
        <f>SUM(AK135:AL138)-AK141</f>
        <v>0</v>
      </c>
      <c r="AJ144" s="614">
        <f>AK134</f>
        <v>176</v>
      </c>
      <c r="AK144" s="615"/>
      <c r="AL144" s="71">
        <f>SUM(AI144-AJ144)</f>
        <v>-176</v>
      </c>
    </row>
    <row r="145" spans="1:38" x14ac:dyDescent="0.2">
      <c r="A145" s="14"/>
      <c r="B145" s="86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</sheetData>
  <sheetProtection algorithmName="SHA-512" hashValue="yISNLSfzXFhOxUqGDvBqVeWLGFbvCncB2XImjD0vgtFRB5Vp5+AF81oh6ekgSWVfoGQROPNfl+zykcAt2n+Guw==" saltValue="NDkoBTCnh/glKDvnlihY6A==" spinCount="100000" sheet="1" objects="1" scenarios="1" selectLockedCells="1"/>
  <mergeCells count="1124">
    <mergeCell ref="AE137:AE138"/>
    <mergeCell ref="AF137:AF138"/>
    <mergeCell ref="G137:G138"/>
    <mergeCell ref="H137:H138"/>
    <mergeCell ref="I137:I138"/>
    <mergeCell ref="J137:J138"/>
    <mergeCell ref="K137:K138"/>
    <mergeCell ref="L137:L138"/>
    <mergeCell ref="B144:AG144"/>
    <mergeCell ref="AJ144:AK144"/>
    <mergeCell ref="AM139:AM140"/>
    <mergeCell ref="AH141:AH143"/>
    <mergeCell ref="AI141:AJ141"/>
    <mergeCell ref="AK141:AL141"/>
    <mergeCell ref="A142:A143"/>
    <mergeCell ref="B142:B143"/>
    <mergeCell ref="AI142:AI143"/>
    <mergeCell ref="AJ142:AK143"/>
    <mergeCell ref="AL142:AL143"/>
    <mergeCell ref="AE139:AE140"/>
    <mergeCell ref="AF139:AF140"/>
    <mergeCell ref="AG139:AG140"/>
    <mergeCell ref="AH139:AH140"/>
    <mergeCell ref="AI139:AJ140"/>
    <mergeCell ref="AK139:AL140"/>
    <mergeCell ref="Y139:Y140"/>
    <mergeCell ref="Z139:Z140"/>
    <mergeCell ref="AA139:AA140"/>
    <mergeCell ref="AB139:AB140"/>
    <mergeCell ref="AC139:AC140"/>
    <mergeCell ref="AD139:AD140"/>
    <mergeCell ref="S139:S140"/>
    <mergeCell ref="X137:X138"/>
    <mergeCell ref="M137:M138"/>
    <mergeCell ref="N137:N138"/>
    <mergeCell ref="O137:O138"/>
    <mergeCell ref="P137:P138"/>
    <mergeCell ref="Q137:Q138"/>
    <mergeCell ref="R137:R138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A139:A140"/>
    <mergeCell ref="B139:B140"/>
    <mergeCell ref="C139:C140"/>
    <mergeCell ref="D139:D140"/>
    <mergeCell ref="E139:E140"/>
    <mergeCell ref="F139:F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AI135:AJ135"/>
    <mergeCell ref="AK135:AL135"/>
    <mergeCell ref="AI136:AJ136"/>
    <mergeCell ref="AK136:AL136"/>
    <mergeCell ref="A137:A138"/>
    <mergeCell ref="B137:B138"/>
    <mergeCell ref="C137:C138"/>
    <mergeCell ref="D137:D138"/>
    <mergeCell ref="E137:E138"/>
    <mergeCell ref="F137:F138"/>
    <mergeCell ref="A132:AL132"/>
    <mergeCell ref="B133:B134"/>
    <mergeCell ref="AH133:AH134"/>
    <mergeCell ref="AI133:AJ133"/>
    <mergeCell ref="AK133:AL133"/>
    <mergeCell ref="AI134:AJ134"/>
    <mergeCell ref="AK134:AL134"/>
    <mergeCell ref="AG137:AG138"/>
    <mergeCell ref="AH137:AH138"/>
    <mergeCell ref="AI137:AJ138"/>
    <mergeCell ref="AK137:AL138"/>
    <mergeCell ref="Y137:Y138"/>
    <mergeCell ref="Z137:Z138"/>
    <mergeCell ref="AA137:AA138"/>
    <mergeCell ref="AB137:AB138"/>
    <mergeCell ref="AC137:AC138"/>
    <mergeCell ref="AD137:AD138"/>
    <mergeCell ref="S137:S138"/>
    <mergeCell ref="T137:T138"/>
    <mergeCell ref="U137:U138"/>
    <mergeCell ref="V137:V138"/>
    <mergeCell ref="W137:W138"/>
    <mergeCell ref="A130:A131"/>
    <mergeCell ref="B130:B131"/>
    <mergeCell ref="AI130:AI131"/>
    <mergeCell ref="AJ130:AK131"/>
    <mergeCell ref="AL130:AL131"/>
    <mergeCell ref="AM130:AM131"/>
    <mergeCell ref="AH127:AH128"/>
    <mergeCell ref="AI127:AJ128"/>
    <mergeCell ref="AK127:AL128"/>
    <mergeCell ref="AM127:AM128"/>
    <mergeCell ref="AH129:AH131"/>
    <mergeCell ref="AJ129:AK129"/>
    <mergeCell ref="AB127:AB128"/>
    <mergeCell ref="AC127:AC128"/>
    <mergeCell ref="AD127:AD128"/>
    <mergeCell ref="AE127:AE128"/>
    <mergeCell ref="AF127:AF128"/>
    <mergeCell ref="AG127:AG128"/>
    <mergeCell ref="V127:V128"/>
    <mergeCell ref="W127:W128"/>
    <mergeCell ref="X127:X128"/>
    <mergeCell ref="Y127:Y128"/>
    <mergeCell ref="Z127:Z128"/>
    <mergeCell ref="AA127:AA128"/>
    <mergeCell ref="P127:P128"/>
    <mergeCell ref="Q127:Q128"/>
    <mergeCell ref="R127:R128"/>
    <mergeCell ref="S127:S128"/>
    <mergeCell ref="T127:T128"/>
    <mergeCell ref="U127:U128"/>
    <mergeCell ref="J127:J128"/>
    <mergeCell ref="K127:K128"/>
    <mergeCell ref="AM125:AM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AE125:AE126"/>
    <mergeCell ref="AF125:AF126"/>
    <mergeCell ref="AG125:AG126"/>
    <mergeCell ref="AH125:AH126"/>
    <mergeCell ref="AI125:AJ126"/>
    <mergeCell ref="AK125:AL126"/>
    <mergeCell ref="Y125:Y126"/>
    <mergeCell ref="Z125:Z126"/>
    <mergeCell ref="AA125:AA126"/>
    <mergeCell ref="AB125:AB126"/>
    <mergeCell ref="AC125:AC126"/>
    <mergeCell ref="AD125:AD126"/>
    <mergeCell ref="S125:S126"/>
    <mergeCell ref="T125:T126"/>
    <mergeCell ref="U125:U126"/>
    <mergeCell ref="V125:V126"/>
    <mergeCell ref="W125:W126"/>
    <mergeCell ref="X125:X126"/>
    <mergeCell ref="G125:G126"/>
    <mergeCell ref="H125:H126"/>
    <mergeCell ref="I125:I126"/>
    <mergeCell ref="J125:J126"/>
    <mergeCell ref="K125:K126"/>
    <mergeCell ref="L125:L126"/>
    <mergeCell ref="AI123:AJ123"/>
    <mergeCell ref="AK123:AL123"/>
    <mergeCell ref="AI124:AJ124"/>
    <mergeCell ref="AK124:AL124"/>
    <mergeCell ref="A125:A126"/>
    <mergeCell ref="B125:B126"/>
    <mergeCell ref="C125:C126"/>
    <mergeCell ref="D125:D126"/>
    <mergeCell ref="E125:E126"/>
    <mergeCell ref="F125:F126"/>
    <mergeCell ref="L127:L128"/>
    <mergeCell ref="M127:M128"/>
    <mergeCell ref="N127:N128"/>
    <mergeCell ref="O127:O128"/>
    <mergeCell ref="R115:R116"/>
    <mergeCell ref="S115:S116"/>
    <mergeCell ref="T115:T116"/>
    <mergeCell ref="U115:U116"/>
    <mergeCell ref="J115:J116"/>
    <mergeCell ref="K115:K116"/>
    <mergeCell ref="L115:L116"/>
    <mergeCell ref="M115:M116"/>
    <mergeCell ref="N115:N116"/>
    <mergeCell ref="AH117:AH119"/>
    <mergeCell ref="AJ117:AK117"/>
    <mergeCell ref="AB115:AB116"/>
    <mergeCell ref="AC115:AC116"/>
    <mergeCell ref="M125:M126"/>
    <mergeCell ref="N125:N126"/>
    <mergeCell ref="O125:O126"/>
    <mergeCell ref="P125:P126"/>
    <mergeCell ref="Q125:Q126"/>
    <mergeCell ref="R125:R126"/>
    <mergeCell ref="A113:A114"/>
    <mergeCell ref="B113:B114"/>
    <mergeCell ref="C113:C114"/>
    <mergeCell ref="D113:D114"/>
    <mergeCell ref="E113:E114"/>
    <mergeCell ref="F113:F114"/>
    <mergeCell ref="AA113:AA114"/>
    <mergeCell ref="AB113:AB114"/>
    <mergeCell ref="AC113:AC114"/>
    <mergeCell ref="AD113:AD114"/>
    <mergeCell ref="AM115:AM116"/>
    <mergeCell ref="AD115:AD116"/>
    <mergeCell ref="AE115:AE116"/>
    <mergeCell ref="AF115:AF116"/>
    <mergeCell ref="B121:B122"/>
    <mergeCell ref="AH121:AH122"/>
    <mergeCell ref="AI121:AJ121"/>
    <mergeCell ref="AK121:AL121"/>
    <mergeCell ref="AI122:AJ122"/>
    <mergeCell ref="AK122:AL122"/>
    <mergeCell ref="A118:A119"/>
    <mergeCell ref="B118:B119"/>
    <mergeCell ref="AI118:AI119"/>
    <mergeCell ref="AJ118:AK119"/>
    <mergeCell ref="AL118:AL119"/>
    <mergeCell ref="A120:AL120"/>
    <mergeCell ref="AH115:AH116"/>
    <mergeCell ref="AI115:AJ116"/>
    <mergeCell ref="AK115:AL116"/>
    <mergeCell ref="AM113:AM114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AE113:AE114"/>
    <mergeCell ref="AF113:AF114"/>
    <mergeCell ref="AG113:AG114"/>
    <mergeCell ref="AH113:AH114"/>
    <mergeCell ref="AI113:AJ114"/>
    <mergeCell ref="AK113:AL114"/>
    <mergeCell ref="Y113:Y114"/>
    <mergeCell ref="Z113:Z114"/>
    <mergeCell ref="I113:I114"/>
    <mergeCell ref="J113:J114"/>
    <mergeCell ref="K113:K114"/>
    <mergeCell ref="O115:O116"/>
    <mergeCell ref="AG115:AG116"/>
    <mergeCell ref="V115:V116"/>
    <mergeCell ref="W115:W116"/>
    <mergeCell ref="X115:X116"/>
    <mergeCell ref="Y115:Y116"/>
    <mergeCell ref="Z115:Z116"/>
    <mergeCell ref="AA115:AA116"/>
    <mergeCell ref="P115:P116"/>
    <mergeCell ref="Q115:Q116"/>
    <mergeCell ref="AG103:AG104"/>
    <mergeCell ref="S113:S114"/>
    <mergeCell ref="T113:T114"/>
    <mergeCell ref="U113:U114"/>
    <mergeCell ref="V113:V114"/>
    <mergeCell ref="W113:W114"/>
    <mergeCell ref="X113:X114"/>
    <mergeCell ref="M113:M114"/>
    <mergeCell ref="N113:N114"/>
    <mergeCell ref="O113:O114"/>
    <mergeCell ref="P113:P114"/>
    <mergeCell ref="Q113:Q114"/>
    <mergeCell ref="R113:R114"/>
    <mergeCell ref="G113:G114"/>
    <mergeCell ref="H113:H114"/>
    <mergeCell ref="AH105:AH107"/>
    <mergeCell ref="AJ105:AK105"/>
    <mergeCell ref="L113:L114"/>
    <mergeCell ref="AI111:AJ111"/>
    <mergeCell ref="AK111:AL111"/>
    <mergeCell ref="AI112:AJ112"/>
    <mergeCell ref="AK112:AL112"/>
    <mergeCell ref="AH101:AH102"/>
    <mergeCell ref="AI101:AJ102"/>
    <mergeCell ref="AK101:AL102"/>
    <mergeCell ref="AM103:AM104"/>
    <mergeCell ref="B109:B110"/>
    <mergeCell ref="AH109:AH110"/>
    <mergeCell ref="AI109:AJ109"/>
    <mergeCell ref="AK109:AL109"/>
    <mergeCell ref="AI110:AJ110"/>
    <mergeCell ref="AK110:AL110"/>
    <mergeCell ref="A106:A107"/>
    <mergeCell ref="B106:B107"/>
    <mergeCell ref="AI106:AI107"/>
    <mergeCell ref="AJ106:AK107"/>
    <mergeCell ref="AL106:AL107"/>
    <mergeCell ref="A108:AL108"/>
    <mergeCell ref="AH103:AH104"/>
    <mergeCell ref="AI103:AJ104"/>
    <mergeCell ref="AK103:AL104"/>
    <mergeCell ref="H101:H102"/>
    <mergeCell ref="I101:I102"/>
    <mergeCell ref="J101:J102"/>
    <mergeCell ref="K101:K102"/>
    <mergeCell ref="L101:L102"/>
    <mergeCell ref="P103:P104"/>
    <mergeCell ref="Q103:Q104"/>
    <mergeCell ref="R103:R104"/>
    <mergeCell ref="S103:S104"/>
    <mergeCell ref="T103:T104"/>
    <mergeCell ref="AB103:AB104"/>
    <mergeCell ref="AC103:AC104"/>
    <mergeCell ref="AD103:AD104"/>
    <mergeCell ref="A101:A102"/>
    <mergeCell ref="B101:B102"/>
    <mergeCell ref="C101:C102"/>
    <mergeCell ref="D101:D102"/>
    <mergeCell ref="E101:E102"/>
    <mergeCell ref="F101:F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AE101:AE102"/>
    <mergeCell ref="AF101:AF102"/>
    <mergeCell ref="V103:V104"/>
    <mergeCell ref="W103:W104"/>
    <mergeCell ref="X103:X104"/>
    <mergeCell ref="Y103:Y104"/>
    <mergeCell ref="Z103:Z104"/>
    <mergeCell ref="AA103:AA104"/>
    <mergeCell ref="U103:U104"/>
    <mergeCell ref="J103:J104"/>
    <mergeCell ref="K103:K104"/>
    <mergeCell ref="L103:L104"/>
    <mergeCell ref="M103:M104"/>
    <mergeCell ref="N103:N104"/>
    <mergeCell ref="O103:O104"/>
    <mergeCell ref="AE103:AE104"/>
    <mergeCell ref="AF103:AF104"/>
    <mergeCell ref="B97:B98"/>
    <mergeCell ref="AH97:AH98"/>
    <mergeCell ref="AI97:AJ97"/>
    <mergeCell ref="AK97:AL97"/>
    <mergeCell ref="AM97:AM98"/>
    <mergeCell ref="AI98:AJ98"/>
    <mergeCell ref="AK98:AL98"/>
    <mergeCell ref="AC101:AC102"/>
    <mergeCell ref="AD101:AD102"/>
    <mergeCell ref="S101:S102"/>
    <mergeCell ref="T101:T102"/>
    <mergeCell ref="U101:U102"/>
    <mergeCell ref="V101:V102"/>
    <mergeCell ref="W101:W102"/>
    <mergeCell ref="X101:X102"/>
    <mergeCell ref="M101:M102"/>
    <mergeCell ref="N101:N102"/>
    <mergeCell ref="O101:O102"/>
    <mergeCell ref="P101:P102"/>
    <mergeCell ref="Q101:Q102"/>
    <mergeCell ref="R101:R102"/>
    <mergeCell ref="G101:G102"/>
    <mergeCell ref="Y101:Y102"/>
    <mergeCell ref="Z101:Z102"/>
    <mergeCell ref="AA101:AA102"/>
    <mergeCell ref="AB101:AB102"/>
    <mergeCell ref="AM101:AM102"/>
    <mergeCell ref="AI99:AJ99"/>
    <mergeCell ref="AK99:AL99"/>
    <mergeCell ref="AI100:AJ100"/>
    <mergeCell ref="AK100:AL100"/>
    <mergeCell ref="AG101:AG102"/>
    <mergeCell ref="A94:A95"/>
    <mergeCell ref="B94:B95"/>
    <mergeCell ref="AI94:AI95"/>
    <mergeCell ref="AJ94:AK95"/>
    <mergeCell ref="AL94:AL95"/>
    <mergeCell ref="A96:AL96"/>
    <mergeCell ref="AH91:AH92"/>
    <mergeCell ref="AI91:AJ92"/>
    <mergeCell ref="AK91:AL92"/>
    <mergeCell ref="AM91:AM92"/>
    <mergeCell ref="AH93:AH95"/>
    <mergeCell ref="AJ93:AK93"/>
    <mergeCell ref="AB91:AB92"/>
    <mergeCell ref="AC91:AC92"/>
    <mergeCell ref="AD91:AD92"/>
    <mergeCell ref="AE91:AE92"/>
    <mergeCell ref="AF91:AF92"/>
    <mergeCell ref="AG91:AG92"/>
    <mergeCell ref="V91:V92"/>
    <mergeCell ref="W91:W92"/>
    <mergeCell ref="X91:X92"/>
    <mergeCell ref="Y91:Y92"/>
    <mergeCell ref="Z91:Z92"/>
    <mergeCell ref="AA91:AA92"/>
    <mergeCell ref="P91:P92"/>
    <mergeCell ref="Q91:Q92"/>
    <mergeCell ref="R91:R92"/>
    <mergeCell ref="S91:S92"/>
    <mergeCell ref="T91:T92"/>
    <mergeCell ref="U91:U92"/>
    <mergeCell ref="J91:J92"/>
    <mergeCell ref="K91:K92"/>
    <mergeCell ref="L91:L92"/>
    <mergeCell ref="M91:M92"/>
    <mergeCell ref="N91:N92"/>
    <mergeCell ref="O91:O92"/>
    <mergeCell ref="AM89:AM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E89:AE90"/>
    <mergeCell ref="AF89:AF90"/>
    <mergeCell ref="AG89:AG90"/>
    <mergeCell ref="AH89:AH90"/>
    <mergeCell ref="AI89:AJ90"/>
    <mergeCell ref="AK89:AL90"/>
    <mergeCell ref="Y89:Y90"/>
    <mergeCell ref="Z89:Z90"/>
    <mergeCell ref="AB89:AB90"/>
    <mergeCell ref="AC89:AC90"/>
    <mergeCell ref="AD89:AD90"/>
    <mergeCell ref="S89:S90"/>
    <mergeCell ref="T89:T90"/>
    <mergeCell ref="U89:U90"/>
    <mergeCell ref="V89:V90"/>
    <mergeCell ref="W89:W90"/>
    <mergeCell ref="X89:X90"/>
    <mergeCell ref="AI87:AJ87"/>
    <mergeCell ref="AK87:AL87"/>
    <mergeCell ref="AI88:AJ88"/>
    <mergeCell ref="AK88:AL88"/>
    <mergeCell ref="A89:A90"/>
    <mergeCell ref="B89:B90"/>
    <mergeCell ref="C89:C90"/>
    <mergeCell ref="D89:D90"/>
    <mergeCell ref="E89:E90"/>
    <mergeCell ref="F89:F90"/>
    <mergeCell ref="V79:V80"/>
    <mergeCell ref="W79:W80"/>
    <mergeCell ref="X79:X80"/>
    <mergeCell ref="Y79:Y80"/>
    <mergeCell ref="Z79:Z80"/>
    <mergeCell ref="AA79:AA8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AA89:AA90"/>
    <mergeCell ref="A84:AL84"/>
    <mergeCell ref="B85:B86"/>
    <mergeCell ref="AH85:AH86"/>
    <mergeCell ref="AI85:AJ85"/>
    <mergeCell ref="AK85:AL85"/>
    <mergeCell ref="J79:J80"/>
    <mergeCell ref="K79:K80"/>
    <mergeCell ref="L79:L80"/>
    <mergeCell ref="M79:M80"/>
    <mergeCell ref="N79:N80"/>
    <mergeCell ref="O79:O80"/>
    <mergeCell ref="AM85:AM86"/>
    <mergeCell ref="AI86:AJ86"/>
    <mergeCell ref="AK86:AL86"/>
    <mergeCell ref="A82:A83"/>
    <mergeCell ref="B82:B83"/>
    <mergeCell ref="AI82:AI83"/>
    <mergeCell ref="AJ82:AK83"/>
    <mergeCell ref="AL82:AL83"/>
    <mergeCell ref="AM82:AM83"/>
    <mergeCell ref="AH79:AH80"/>
    <mergeCell ref="AI79:AJ80"/>
    <mergeCell ref="AK79:AL80"/>
    <mergeCell ref="AM79:AM80"/>
    <mergeCell ref="AH81:AH83"/>
    <mergeCell ref="AJ81:AK81"/>
    <mergeCell ref="AB79:AB80"/>
    <mergeCell ref="AC79:AC80"/>
    <mergeCell ref="AD79:AD80"/>
    <mergeCell ref="AE79:AE80"/>
    <mergeCell ref="AF79:AF80"/>
    <mergeCell ref="AG79:AG80"/>
    <mergeCell ref="T79:T80"/>
    <mergeCell ref="U79:U80"/>
    <mergeCell ref="A77:A78"/>
    <mergeCell ref="B77:B78"/>
    <mergeCell ref="C77:C78"/>
    <mergeCell ref="D77:D78"/>
    <mergeCell ref="E77:E78"/>
    <mergeCell ref="F77:F78"/>
    <mergeCell ref="A72:AL72"/>
    <mergeCell ref="B73:B74"/>
    <mergeCell ref="AH73:AH74"/>
    <mergeCell ref="AI73:AJ73"/>
    <mergeCell ref="AK73:AL73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AE77:AE78"/>
    <mergeCell ref="AF77:AF78"/>
    <mergeCell ref="G77:G78"/>
    <mergeCell ref="H77:H78"/>
    <mergeCell ref="I77:I78"/>
    <mergeCell ref="J77:J78"/>
    <mergeCell ref="K77:K78"/>
    <mergeCell ref="L77:L78"/>
    <mergeCell ref="P79:P80"/>
    <mergeCell ref="Q79:Q80"/>
    <mergeCell ref="R79:R80"/>
    <mergeCell ref="S79:S80"/>
    <mergeCell ref="AM73:AM74"/>
    <mergeCell ref="AI74:AJ74"/>
    <mergeCell ref="AK74:AL74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AM77:AM78"/>
    <mergeCell ref="AG77:AG78"/>
    <mergeCell ref="AH77:AH78"/>
    <mergeCell ref="AI77:AJ78"/>
    <mergeCell ref="AK77:AL78"/>
    <mergeCell ref="Y77:Y78"/>
    <mergeCell ref="Z77:Z78"/>
    <mergeCell ref="AA77:AA78"/>
    <mergeCell ref="AB77:AB78"/>
    <mergeCell ref="AI75:AJ75"/>
    <mergeCell ref="AK75:AL75"/>
    <mergeCell ref="AI76:AJ76"/>
    <mergeCell ref="AK76:AL76"/>
    <mergeCell ref="A70:A71"/>
    <mergeCell ref="B70:B71"/>
    <mergeCell ref="AI70:AI71"/>
    <mergeCell ref="AJ70:AK71"/>
    <mergeCell ref="AL70:AL71"/>
    <mergeCell ref="AM70:AM71"/>
    <mergeCell ref="AH67:AH68"/>
    <mergeCell ref="AI67:AJ68"/>
    <mergeCell ref="AK67:AL68"/>
    <mergeCell ref="AM67:AM68"/>
    <mergeCell ref="AH69:AH71"/>
    <mergeCell ref="AJ69:AK69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AM65:AM66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E65:AE66"/>
    <mergeCell ref="AF65:AF66"/>
    <mergeCell ref="AG65:AG66"/>
    <mergeCell ref="AH65:AH66"/>
    <mergeCell ref="AI65:AJ66"/>
    <mergeCell ref="AK65:AL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G65:G66"/>
    <mergeCell ref="H65:H66"/>
    <mergeCell ref="I65:I66"/>
    <mergeCell ref="J65:J66"/>
    <mergeCell ref="K65:K66"/>
    <mergeCell ref="L65:L66"/>
    <mergeCell ref="AI63:AJ63"/>
    <mergeCell ref="AK63:AL63"/>
    <mergeCell ref="AI64:AJ64"/>
    <mergeCell ref="AK64:AL64"/>
    <mergeCell ref="A65:A66"/>
    <mergeCell ref="B65:B66"/>
    <mergeCell ref="C65:C66"/>
    <mergeCell ref="D65:D66"/>
    <mergeCell ref="E65:E66"/>
    <mergeCell ref="F65:F66"/>
    <mergeCell ref="A60:AL60"/>
    <mergeCell ref="B61:B62"/>
    <mergeCell ref="AH61:AH62"/>
    <mergeCell ref="AI61:AJ61"/>
    <mergeCell ref="AK61:AL61"/>
    <mergeCell ref="AM61:AM62"/>
    <mergeCell ref="AI62:AJ62"/>
    <mergeCell ref="AK62:AL62"/>
    <mergeCell ref="A58:A59"/>
    <mergeCell ref="B58:B59"/>
    <mergeCell ref="AI58:AI59"/>
    <mergeCell ref="AJ58:AK59"/>
    <mergeCell ref="AL58:AL59"/>
    <mergeCell ref="AM58:AM59"/>
    <mergeCell ref="AH55:AH56"/>
    <mergeCell ref="AI55:AJ56"/>
    <mergeCell ref="AK55:AL56"/>
    <mergeCell ref="AM55:AM56"/>
    <mergeCell ref="AH57:AH59"/>
    <mergeCell ref="AJ57:AK57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M53:AM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E53:AE54"/>
    <mergeCell ref="AF53:AF54"/>
    <mergeCell ref="AG53:AG54"/>
    <mergeCell ref="AH53:AH54"/>
    <mergeCell ref="AI53:AJ54"/>
    <mergeCell ref="AK53:AL54"/>
    <mergeCell ref="Y53:Y54"/>
    <mergeCell ref="Z53:Z54"/>
    <mergeCell ref="AA53:AA54"/>
    <mergeCell ref="AB53:AB54"/>
    <mergeCell ref="AM49:AM50"/>
    <mergeCell ref="AI50:AJ50"/>
    <mergeCell ref="AK50:AL50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AI51:AJ51"/>
    <mergeCell ref="AK51:AL51"/>
    <mergeCell ref="AI52:AJ52"/>
    <mergeCell ref="AK52:AL52"/>
    <mergeCell ref="A53:A54"/>
    <mergeCell ref="B53:B54"/>
    <mergeCell ref="C53:C54"/>
    <mergeCell ref="D53:D54"/>
    <mergeCell ref="E53:E54"/>
    <mergeCell ref="F53:F54"/>
    <mergeCell ref="B48:AL48"/>
    <mergeCell ref="B49:B50"/>
    <mergeCell ref="AH49:AH50"/>
    <mergeCell ref="AI49:AJ49"/>
    <mergeCell ref="AK49:AL49"/>
    <mergeCell ref="G53:G54"/>
    <mergeCell ref="H53:H54"/>
    <mergeCell ref="I53:I54"/>
    <mergeCell ref="J53:J54"/>
    <mergeCell ref="K53:K54"/>
    <mergeCell ref="L53:L54"/>
    <mergeCell ref="A46:A47"/>
    <mergeCell ref="B46:B47"/>
    <mergeCell ref="AI46:AI47"/>
    <mergeCell ref="AJ46:AK47"/>
    <mergeCell ref="AL46:AL47"/>
    <mergeCell ref="AM46:AM47"/>
    <mergeCell ref="AH43:AH44"/>
    <mergeCell ref="AI43:AJ44"/>
    <mergeCell ref="AK43:AL44"/>
    <mergeCell ref="AM43:AM44"/>
    <mergeCell ref="AH45:AH47"/>
    <mergeCell ref="AJ45:AK45"/>
    <mergeCell ref="AB43:AB44"/>
    <mergeCell ref="AC43:AC44"/>
    <mergeCell ref="AD43:AD44"/>
    <mergeCell ref="AE43:AE44"/>
    <mergeCell ref="AF43:AF44"/>
    <mergeCell ref="AG43:AG44"/>
    <mergeCell ref="V43:V44"/>
    <mergeCell ref="W43:W44"/>
    <mergeCell ref="X43:X44"/>
    <mergeCell ref="Y43:Y44"/>
    <mergeCell ref="Z43:Z44"/>
    <mergeCell ref="AA43:AA44"/>
    <mergeCell ref="P43:P44"/>
    <mergeCell ref="Q43:Q44"/>
    <mergeCell ref="R43:R44"/>
    <mergeCell ref="S43:S44"/>
    <mergeCell ref="T43:T44"/>
    <mergeCell ref="U43:U44"/>
    <mergeCell ref="J43:J44"/>
    <mergeCell ref="K43:K44"/>
    <mergeCell ref="L43:L44"/>
    <mergeCell ref="M43:M44"/>
    <mergeCell ref="N43:N44"/>
    <mergeCell ref="O43:O44"/>
    <mergeCell ref="AM41:AM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E41:AE42"/>
    <mergeCell ref="AF41:AF42"/>
    <mergeCell ref="AG41:AG42"/>
    <mergeCell ref="AH41:AH42"/>
    <mergeCell ref="AI41:AJ42"/>
    <mergeCell ref="AK41:AL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AI40:AJ40"/>
    <mergeCell ref="AK40:AL40"/>
    <mergeCell ref="A36:A38"/>
    <mergeCell ref="B36:AL36"/>
    <mergeCell ref="B37:B38"/>
    <mergeCell ref="AH37:AH38"/>
    <mergeCell ref="AI37:AJ37"/>
    <mergeCell ref="AK37:AL37"/>
    <mergeCell ref="A34:A35"/>
    <mergeCell ref="B34:B35"/>
    <mergeCell ref="AI34:AI35"/>
    <mergeCell ref="AJ34:AK35"/>
    <mergeCell ref="AL34:AL35"/>
    <mergeCell ref="AM34:AM35"/>
    <mergeCell ref="J31:J32"/>
    <mergeCell ref="K31:K32"/>
    <mergeCell ref="L31:L32"/>
    <mergeCell ref="M31:M32"/>
    <mergeCell ref="N31:N32"/>
    <mergeCell ref="O31:O3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M37:AM38"/>
    <mergeCell ref="AI38:AJ38"/>
    <mergeCell ref="AK38:AL38"/>
    <mergeCell ref="AI31:AJ32"/>
    <mergeCell ref="AK31:AL32"/>
    <mergeCell ref="AM31:AM32"/>
    <mergeCell ref="AI39:AJ39"/>
    <mergeCell ref="AK39:AL39"/>
    <mergeCell ref="Z29:Z30"/>
    <mergeCell ref="R29:R30"/>
    <mergeCell ref="G29:G30"/>
    <mergeCell ref="H29:H30"/>
    <mergeCell ref="U29:U30"/>
    <mergeCell ref="AH33:AH35"/>
    <mergeCell ref="AJ33:AK33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A22:A23"/>
    <mergeCell ref="B22:B23"/>
    <mergeCell ref="AI22:AI23"/>
    <mergeCell ref="AJ22:AK23"/>
    <mergeCell ref="AL22:AL23"/>
    <mergeCell ref="AM22:AM23"/>
    <mergeCell ref="A29:A30"/>
    <mergeCell ref="B29:B30"/>
    <mergeCell ref="C29:C30"/>
    <mergeCell ref="D29:D30"/>
    <mergeCell ref="E29:E30"/>
    <mergeCell ref="F29:F30"/>
    <mergeCell ref="AH21:AH23"/>
    <mergeCell ref="AJ21:AK21"/>
    <mergeCell ref="V29:V30"/>
    <mergeCell ref="W29:W30"/>
    <mergeCell ref="X29:X30"/>
    <mergeCell ref="I29:I30"/>
    <mergeCell ref="J29:J30"/>
    <mergeCell ref="K29:K30"/>
    <mergeCell ref="L29:L30"/>
    <mergeCell ref="AM25:AM26"/>
    <mergeCell ref="AI26:AJ26"/>
    <mergeCell ref="AK26:AL26"/>
    <mergeCell ref="AI27:AJ27"/>
    <mergeCell ref="AK27:AL27"/>
    <mergeCell ref="AI28:AJ28"/>
    <mergeCell ref="AK28:AL28"/>
    <mergeCell ref="A24:A26"/>
    <mergeCell ref="B24:AL24"/>
    <mergeCell ref="B25:B26"/>
    <mergeCell ref="AH25:AH26"/>
    <mergeCell ref="X19:X20"/>
    <mergeCell ref="Y19:Y20"/>
    <mergeCell ref="Z19:Z20"/>
    <mergeCell ref="AA19:AA20"/>
    <mergeCell ref="M29:M30"/>
    <mergeCell ref="N29:N30"/>
    <mergeCell ref="O29:O30"/>
    <mergeCell ref="P29:P30"/>
    <mergeCell ref="Q29:Q30"/>
    <mergeCell ref="AA29:AA30"/>
    <mergeCell ref="AB29:AB30"/>
    <mergeCell ref="AH31:AH32"/>
    <mergeCell ref="AM29:AM30"/>
    <mergeCell ref="AE29:AE30"/>
    <mergeCell ref="AF29:AF30"/>
    <mergeCell ref="AG29:AG30"/>
    <mergeCell ref="AH29:AH30"/>
    <mergeCell ref="AI29:AJ30"/>
    <mergeCell ref="P31:P32"/>
    <mergeCell ref="Q31:Q32"/>
    <mergeCell ref="R31:R32"/>
    <mergeCell ref="S31:S32"/>
    <mergeCell ref="T31:T32"/>
    <mergeCell ref="U31:U32"/>
    <mergeCell ref="AI25:AJ25"/>
    <mergeCell ref="AK25:AL25"/>
    <mergeCell ref="AC29:AC30"/>
    <mergeCell ref="AD29:AD30"/>
    <mergeCell ref="S29:S30"/>
    <mergeCell ref="T29:T30"/>
    <mergeCell ref="AK29:AL30"/>
    <mergeCell ref="Y29:Y30"/>
    <mergeCell ref="AM17:AM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E17:AE18"/>
    <mergeCell ref="AF17:AF18"/>
    <mergeCell ref="AG17:AG18"/>
    <mergeCell ref="AH17:AH18"/>
    <mergeCell ref="AI17:AJ18"/>
    <mergeCell ref="AK17:AL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AH19:AH20"/>
    <mergeCell ref="AI19:AJ20"/>
    <mergeCell ref="AK19:AL20"/>
    <mergeCell ref="AM19:AM20"/>
    <mergeCell ref="G17:G18"/>
    <mergeCell ref="H17:H18"/>
    <mergeCell ref="I17:I18"/>
    <mergeCell ref="J17:J18"/>
    <mergeCell ref="K17:K18"/>
    <mergeCell ref="L17:L18"/>
    <mergeCell ref="AI15:AJ15"/>
    <mergeCell ref="AK15:AL15"/>
    <mergeCell ref="AI16:AJ16"/>
    <mergeCell ref="AK16:AL16"/>
    <mergeCell ref="A17:A18"/>
    <mergeCell ref="B17:B18"/>
    <mergeCell ref="C17:C18"/>
    <mergeCell ref="D17:D18"/>
    <mergeCell ref="E17:E18"/>
    <mergeCell ref="F17:F18"/>
    <mergeCell ref="P19:P20"/>
    <mergeCell ref="Q19:Q20"/>
    <mergeCell ref="R19:R20"/>
    <mergeCell ref="S19:S20"/>
    <mergeCell ref="T19:T20"/>
    <mergeCell ref="U19:U20"/>
    <mergeCell ref="J19:J20"/>
    <mergeCell ref="K19:K20"/>
    <mergeCell ref="L19:L20"/>
    <mergeCell ref="M19:M20"/>
    <mergeCell ref="N19:N20"/>
    <mergeCell ref="O19:O20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AB7:AB8"/>
    <mergeCell ref="AC7:AC8"/>
    <mergeCell ref="AD7:AD8"/>
    <mergeCell ref="AE7:AE8"/>
    <mergeCell ref="AF7:AF8"/>
    <mergeCell ref="AG7:AG8"/>
    <mergeCell ref="V7:V8"/>
    <mergeCell ref="W7:W8"/>
    <mergeCell ref="X7:X8"/>
    <mergeCell ref="Y7:Y8"/>
    <mergeCell ref="Z7:Z8"/>
    <mergeCell ref="AA7:AA8"/>
    <mergeCell ref="M17:M18"/>
    <mergeCell ref="N17:N18"/>
    <mergeCell ref="O17:O18"/>
    <mergeCell ref="P17:P18"/>
    <mergeCell ref="Q17:Q18"/>
    <mergeCell ref="R17:R18"/>
    <mergeCell ref="U17:U18"/>
    <mergeCell ref="V17:V18"/>
    <mergeCell ref="W17:W18"/>
    <mergeCell ref="X17:X18"/>
    <mergeCell ref="H5:H6"/>
    <mergeCell ref="I5:I6"/>
    <mergeCell ref="J5:J6"/>
    <mergeCell ref="K5:K6"/>
    <mergeCell ref="L5:L6"/>
    <mergeCell ref="P7:P8"/>
    <mergeCell ref="Q7:Q8"/>
    <mergeCell ref="R7:R8"/>
    <mergeCell ref="S7:S8"/>
    <mergeCell ref="T7:T8"/>
    <mergeCell ref="U7:U8"/>
    <mergeCell ref="J7:J8"/>
    <mergeCell ref="AM10:AM11"/>
    <mergeCell ref="A12:A14"/>
    <mergeCell ref="B12:AL12"/>
    <mergeCell ref="B13:B14"/>
    <mergeCell ref="AH13:AH14"/>
    <mergeCell ref="AI13:AJ13"/>
    <mergeCell ref="AK13:AL13"/>
    <mergeCell ref="AM13:AM14"/>
    <mergeCell ref="AI14:AJ14"/>
    <mergeCell ref="AK14:AL14"/>
    <mergeCell ref="AH7:AH8"/>
    <mergeCell ref="AI7:AJ8"/>
    <mergeCell ref="AK7:AL8"/>
    <mergeCell ref="AH9:AH11"/>
    <mergeCell ref="AJ9:AK9"/>
    <mergeCell ref="A10:A11"/>
    <mergeCell ref="B10:B11"/>
    <mergeCell ref="AI10:AI11"/>
    <mergeCell ref="AJ10:AK11"/>
    <mergeCell ref="AL10:AL11"/>
    <mergeCell ref="K7:K8"/>
    <mergeCell ref="L7:L8"/>
    <mergeCell ref="M7:M8"/>
    <mergeCell ref="N7:N8"/>
    <mergeCell ref="O7:O8"/>
    <mergeCell ref="AI3:AJ3"/>
    <mergeCell ref="AK3:AL3"/>
    <mergeCell ref="AI4:AJ4"/>
    <mergeCell ref="AK4:AL4"/>
    <mergeCell ref="A5:A6"/>
    <mergeCell ref="B5:B6"/>
    <mergeCell ref="C5:C6"/>
    <mergeCell ref="D5:D6"/>
    <mergeCell ref="E5:E6"/>
    <mergeCell ref="F5:F6"/>
    <mergeCell ref="B1:B2"/>
    <mergeCell ref="AH1:AH2"/>
    <mergeCell ref="AI1:AJ1"/>
    <mergeCell ref="AK1:AL1"/>
    <mergeCell ref="G5:G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E5:AE6"/>
    <mergeCell ref="AF5:AF6"/>
    <mergeCell ref="AG5:AG6"/>
    <mergeCell ref="AM1:AM2"/>
    <mergeCell ref="AI2:AJ2"/>
    <mergeCell ref="AK2:AL2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Q5:Q6"/>
    <mergeCell ref="R5:R6"/>
    <mergeCell ref="AM5:AM6"/>
    <mergeCell ref="AH5:AH6"/>
    <mergeCell ref="AI5:AJ6"/>
    <mergeCell ref="AK5:AL6"/>
    <mergeCell ref="Y5:Y6"/>
    <mergeCell ref="Z5:Z6"/>
    <mergeCell ref="AA5:AA6"/>
    <mergeCell ref="AB5:AB6"/>
  </mergeCells>
  <dataValidations count="2">
    <dataValidation type="whole" operator="greaterThan" allowBlank="1" showInputMessage="1" showErrorMessage="1" sqref="AO9:AO15" xr:uid="{7A265169-8644-48D5-9724-8465BCBFF776}">
      <formula1>0</formula1>
    </dataValidation>
    <dataValidation type="whole" operator="lessThan" allowBlank="1" showInputMessage="1" showErrorMessage="1" sqref="AK7:AL8 AK19:AL20 AK31:AL32 AK43:AL44 AK55:AL56 AK67:AL68 AK79:AL80 AK91:AL92 AK103:AL104 AK115:AL116 AK127:AL128 AK141:AL141" xr:uid="{D4434147-10E3-43C9-B550-3B4749F6C508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Arbeitszeitkalender25</vt:lpstr>
      <vt:lpstr>Beispiel für Merkblatt</vt:lpstr>
      <vt:lpstr>Vorlage</vt:lpstr>
      <vt:lpstr>Arbeitszeitkalender25!Druckbereich</vt:lpstr>
    </vt:vector>
  </TitlesOfParts>
  <Company>UNIA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 Oscar</dc:creator>
  <cp:lastModifiedBy>Seiler Natacha</cp:lastModifiedBy>
  <cp:lastPrinted>2025-01-22T14:32:21Z</cp:lastPrinted>
  <dcterms:created xsi:type="dcterms:W3CDTF">2018-01-10T09:41:46Z</dcterms:created>
  <dcterms:modified xsi:type="dcterms:W3CDTF">2025-02-26T08:37:26Z</dcterms:modified>
</cp:coreProperties>
</file>